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AA28" i="94"/>
  <c r="AA29" i="94"/>
  <c r="H31" i="94"/>
  <c r="H26" i="94" s="1"/>
  <c r="AA44" i="94"/>
  <c r="K226" i="95" s="1"/>
  <c r="K202" i="98" s="1"/>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15" i="94"/>
  <c r="O17" i="94"/>
  <c r="O10" i="94"/>
  <c r="O12"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<sst xmlns="http://schemas.openxmlformats.org/spreadsheetml/2006/main" count="3178" uniqueCount="463">
  <si>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</si>
  <si>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</si>
  <si>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</si>
  <si>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</si>
  <si>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</si>
  <si>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</si>
  <si>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</si>
  <si>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</si>
  <si>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</si>
  <si>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</si>
  <si>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</si>
  <si>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</si>
  <si>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</si>
  <si>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</si>
  <si>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</si>
  <si>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</si>
  <si>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</si>
  <si>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</si>
  <si>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</si>
  <si>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</si>
  <si>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</si>
  <si>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</si>
  <si>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</si>
  <si>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</si>
  <si>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</si>
  <si>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</si>
  <si>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</si>
  <si>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</si>
  <si>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</si>
  <si>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</si>
  <si>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</si>
  <si>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</si>
  <si>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</si>
  <si>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</si>
  <si>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</si>
  <si>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</si>
  <si>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</si>
  <si>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</si>
  <si>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</si>
  <si>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</si>
  <si>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</si>
  <si>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</si>
  <si>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</si>
  <si>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</si>
  <si>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</si>
  <si>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</si>
  <si>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</si>
  <si>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</si>
  <si>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</si>
  <si>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</si>
  <si>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</si>
  <si>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</si>
  <si>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</si>
  <si>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</si>
  <si>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</si>
  <si>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</si>
  <si>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</si>
  <si>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</si>
  <si>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</si>
  <si>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</si>
  <si>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</si>
  <si>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</si>
  <si>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</si>
  <si>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</si>
  <si>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</si>
  <si>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</si>
  <si>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</si>
  <si>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</si>
  <si>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</si>
  <si>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</si>
  <si>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</si>
  <si>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</si>
  <si>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</si>
  <si>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</si>
  <si>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</si>
  <si>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</si>
  <si>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</si>
  <si>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</si>
  <si>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</si>
  <si>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</si>
  <si>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</si>
  <si>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</si>
  <si>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</si>
  <si>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</si>
  <si>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</si>
  <si>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</si>
  <si>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</si>
  <si>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</si>
  <si>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</si>
  <si>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</si>
  <si>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</si>
  <si>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</si>
  <si>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</si>
  <si>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</si>
  <si>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</si>
  <si>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</si>
  <si>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</si>
  <si>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</si>
  <si>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</si>
  <si>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</si>
  <si>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</si>
  <si>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</si>
  <si>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</si>
  <si>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</si>
  <si>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</si>
  <si>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</si>
  <si>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</si>
  <si>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</si>
  <si>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</si>
  <si>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</si>
  <si>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</si>
  <si>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</si>
  <si>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</si>
  <si>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</si>
  <si>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</si>
  <si>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</si>
  <si>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</si>
  <si>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</si>
  <si>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</si>
  <si>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</si>
  <si>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</si>
  <si>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</si>
  <si>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</si>
  <si>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</si>
  <si>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</si>
  <si>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</si>
  <si>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</si>
  <si>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</si>
  <si>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</si>
  <si>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</si>
  <si>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</si>
  <si>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</si>
  <si>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</si>
  <si>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</si>
  <si>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</si>
  <si>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</si>
  <si>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</si>
  <si>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</si>
  <si>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</si>
  <si>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</si>
  <si>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</si>
  <si>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</si>
  <si>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</si>
  <si>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</si>
  <si>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</si>
  <si>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</si>
  <si>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</si>
  <si>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</si>
  <si>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</si>
  <si>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</si>
  <si>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</si>
  <si>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</si>
  <si>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</si>
  <si>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</si>
  <si>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</si>
  <si>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</si>
  <si>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</si>
  <si>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</si>
  <si>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</si>
  <si>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</si>
  <si>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</si>
  <si>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</si>
  <si>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</si>
  <si>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</si>
  <si>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</si>
  <si>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</si>
  <si>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</si>
  <si>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</si>
  <si>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</si>
  <si>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</si>
  <si>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</si>
  <si>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</si>
  <si>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</si>
  <si>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</si>
  <si>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</si>
  <si>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</si>
  <si>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</si>
  <si>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</si>
  <si>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</si>
  <si>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</si>
  <si>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</si>
  <si>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</si>
  <si>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</si>
  <si>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</si>
  <si>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</si>
  <si>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</si>
  <si>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</si>
  <si>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</si>
  <si>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</si>
  <si>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</si>
  <si>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</si>
  <si>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</si>
  <si>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</si>
  <si>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</si>
  <si>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</si>
  <si>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</si>
  <si>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</si>
  <si>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</si>
  <si>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</si>
  <si>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</si>
  <si>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</si>
  <si>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</si>
  <si>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</si>
  <si>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</si>
  <si>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</si>
  <si>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</si>
  <si>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</si>
  <si>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</si>
  <si>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</si>
  <si>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</si>
  <si>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</si>
  <si>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</si>
  <si>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</si>
  <si>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</si>
  <si>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</si>
  <si>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</si>
  <si>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</si>
  <si>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</si>
  <si>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</si>
  <si>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</si>
  <si>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</si>
  <si>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</si>
  <si>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</si>
  <si>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</si>
  <si>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</si>
  <si>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</si>
  <si>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</si>
  <si>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</si>
  <si>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</si>
  <si>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</si>
  <si>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</si>
  <si>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</si>
  <si>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</si>
  <si>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</si>
  <si>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</si>
  <si>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</si>
  <si>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</si>
  <si>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</si>
  <si>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</si>
  <si>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</si>
  <si>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</si>
  <si>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</si>
  <si>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</si>
  <si>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</si>
  <si>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</si>
  <si>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</si>
  <si>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</si>
  <si>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</si>
  <si>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</si>
  <si>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</si>
  <si>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</si>
  <si>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</si>
  <si>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</si>
  <si>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</si>
  <si>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</si>
  <si>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</si>
  <si>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</si>
  <si>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</si>
  <si>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</si>
  <si>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</si>
  <si>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</si>
  <si>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</si>
  <si>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</si>
  <si>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</si>
  <si>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</si>
  <si>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</si>
  <si>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</si>
  <si>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</si>
  <si>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</si>
  <si>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</si>
  <si>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</si>
  <si>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</si>
  <si>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</si>
  <si>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</si>
  <si>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</si>
  <si>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</si>
  <si>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</si>
  <si>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</si>
  <si>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</si>
  <si>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</si>
  <si>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</si>
  <si>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</si>
  <si>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</si>
  <si>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</si>
  <si>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</si>
  <si>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</si>
  <si>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</si>
  <si>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</si>
  <si>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</si>
  <si>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</si>
  <si>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</si>
  <si>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</si>
  <si>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</si>
  <si>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</si>
  <si>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</si>
  <si>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</si>
  <si>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</si>
  <si>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</si>
  <si>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</si>
  <si>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</si>
  <si>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</si>
  <si>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</si>
  <si>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</si>
  <si>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</si>
  <si>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</si>
  <si>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</si>
  <si>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</si>
  <si>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</si>
  <si>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</si>
  <si>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</si>
  <si>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</si>
  <si>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</si>
  <si>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</si>
  <si>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</si>
  <si>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</si>
  <si>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</si>
  <si>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</si>
  <si>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</si>
  <si>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</si>
  <si>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</si>
  <si>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</si>
  <si>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</si>
  <si>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</si>
  <si>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</si>
  <si>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</si>
  <si>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</si>
  <si>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</si>
  <si>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</si>
  <si>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</si>
  <si>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</si>
  <si>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</si>
  <si>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</si>
  <si>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</si>
  <si>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</si>
  <si>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</si>
  <si>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</si>
  <si>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</si>
  <si>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</si>
  <si>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</si>
  <si>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</si>
  <si>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</si>
  <si>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</si>
  <si>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</si>
  <si>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</si>
  <si>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</si>
  <si>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</si>
  <si>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</si>
  <si>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</si>
  <si>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</si>
  <si>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</si>
  <si>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</si>
  <si>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</si>
  <si>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</si>
  <si>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</si>
  <si>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</si>
  <si>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</si>
  <si>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</si>
  <si>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</si>
  <si>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</si>
  <si>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</si>
  <si>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</si>
  <si>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</si>
  <si>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</si>
  <si>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</si>
  <si>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</si>
  <si>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</si>
  <si>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</si>
  <si>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</si>
  <si>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</si>
  <si>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</si>
  <si>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</si>
  <si>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</si>
  <si>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</si>
  <si>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</si>
  <si>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</si>
  <si>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</si>
  <si>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</si>
  <si>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</si>
  <si>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</si>
  <si>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</si>
  <si>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</si>
  <si>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</si>
  <si>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</si>
  <si>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</si>
  <si>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</si>
  <si>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</si>
  <si>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</si>
  <si>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</si>
  <si>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</si>
  <si>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</si>
  <si>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</si>
  <si>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</si>
  <si>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</si>
  <si>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</si>
  <si>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</si>
  <si>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</si>
  <si>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</si>
  <si>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</si>
  <si>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</si>
  <si>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</si>
  <si>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</si>
  <si>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</si>
  <si>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</si>
  <si>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</si>
  <si>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</si>
  <si>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</si>
  <si>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</si>
  <si>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</si>
  <si>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</si>
  <si>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</si>
  <si>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</si>
  <si>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</si>
  <si>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</si>
  <si>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</si>
  <si>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</si>
  <si>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</si>
  <si>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</si>
  <si>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</si>
  <si>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</si>
  <si>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</si>
  <si>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</si>
  <si>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</si>
  <si>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</si>
  <si>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</si>
  <si>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</si>
  <si>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</si>
  <si>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</si>
  <si>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</si>
  <si>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</si>
  <si>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</si>
  <si>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</si>
  <si>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</si>
  <si>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</si>
  <si>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</si>
  <si>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</si>
  <si>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</si>
  <si>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</si>
  <si>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</si>
  <si>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</si>
  <si>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</si>
  <si>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</si>
  <si>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</si>
  <si>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</si>
  <si>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</si>
  <si>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</si>
  <si>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 年 ６ 月 １７ 日</t>
    <phoneticPr fontId="3"/>
  </si>
  <si>
    <t>横浜市南区大岡４－８－１２</t>
    <phoneticPr fontId="3"/>
  </si>
  <si>
    <t>青野建設株式会社
代表取締役　髙橋元</t>
    <phoneticPr fontId="3"/>
  </si>
  <si>
    <t>　青野建設株式会社</t>
    <phoneticPr fontId="3"/>
  </si>
  <si>
    <t>　横浜市南区大岡４－８－１２</t>
    <phoneticPr fontId="3"/>
  </si>
  <si>
    <t>０４５－７１２－７５５８</t>
    <phoneticPr fontId="3"/>
  </si>
  <si>
    <t>横浜市長</t>
    <phoneticPr fontId="3"/>
  </si>
  <si>
    <t>Ｄ－建設業</t>
    <phoneticPr fontId="3"/>
  </si>
  <si>
    <t>　０６３１ 舗装工事業</t>
    <phoneticPr fontId="3"/>
  </si>
  <si>
    <t>　１．汚泥 → 焼却 → 埋立
　２．廃プラスチック類 → 破砕・圧縮 → 再資源化
　３．木くず → 破砕・圧縮 → 再資源化
　４．金属くず → 破砕 → 再資源化
　５．がれき類 → 破砕 → 再資源化
　６．混合廃棄物 → 分別・圧縮 → 再資源化</t>
    <rPh sb="3" eb="5">
      <t>オデイ</t>
    </rPh>
    <rPh sb="8" eb="10">
      <t>ショウキャク</t>
    </rPh>
    <rPh sb="13" eb="15">
      <t>ウメタテ</t>
    </rPh>
    <rPh sb="19" eb="20">
      <t>ハイ</t>
    </rPh>
    <rPh sb="26" eb="27">
      <t>ルイ</t>
    </rPh>
    <rPh sb="30" eb="32">
      <t>ハサイ</t>
    </rPh>
    <rPh sb="33" eb="35">
      <t>アッシュク</t>
    </rPh>
    <rPh sb="38" eb="42">
      <t>サイシゲンカ</t>
    </rPh>
    <rPh sb="46" eb="47">
      <t>キ</t>
    </rPh>
    <rPh sb="52" eb="54">
      <t>ハサイ</t>
    </rPh>
    <rPh sb="55" eb="57">
      <t>アッシュク</t>
    </rPh>
    <rPh sb="60" eb="64">
      <t>サイシゲンカ</t>
    </rPh>
    <rPh sb="91" eb="92">
      <t>ルイ</t>
    </rPh>
    <rPh sb="108" eb="113">
      <t>コンゴウハイキブツ</t>
    </rPh>
    <rPh sb="116" eb="118">
      <t>ブンベツ</t>
    </rPh>
    <rPh sb="119" eb="121">
      <t>アッシュク</t>
    </rPh>
    <rPh sb="124" eb="128">
      <t>サイシゲンカ</t>
    </rPh>
    <phoneticPr fontId="3"/>
  </si>
  <si>
    <t>　代表取締役 → 施工部門長（工事グループ、路復グループ）
　　→ 各現場担当者（代理人、監督） → 総務グループ（マニフェスト管理）</t>
    <rPh sb="1" eb="6">
      <t>ダイヒョウトリシマリヤク</t>
    </rPh>
    <rPh sb="9" eb="14">
      <t>セコウブモンチョウ</t>
    </rPh>
    <rPh sb="15" eb="17">
      <t>コウジ</t>
    </rPh>
    <rPh sb="22" eb="24">
      <t>ロフク</t>
    </rPh>
    <rPh sb="34" eb="40">
      <t>カクゲンバタントウシャ</t>
    </rPh>
    <rPh sb="41" eb="44">
      <t>ダイリニン</t>
    </rPh>
    <rPh sb="45" eb="47">
      <t>カントク</t>
    </rPh>
    <rPh sb="51" eb="53">
      <t>ソウム</t>
    </rPh>
    <rPh sb="64" eb="66">
      <t>カンリ</t>
    </rPh>
    <phoneticPr fontId="3"/>
  </si>
  <si>
    <t>　がれきの分類（アスファルトコンクリート廃材、コンクリート廃材）</t>
    <rPh sb="5" eb="7">
      <t>ブンルイ</t>
    </rPh>
    <rPh sb="20" eb="22">
      <t>ハイザイ</t>
    </rPh>
    <rPh sb="29" eb="31">
      <t>ハイザイ</t>
    </rPh>
    <phoneticPr fontId="3"/>
  </si>
  <si>
    <t>　・舗装工事現場においては、アスファルトコンクリート廃材やコンクリート廃材の発生材を分別することに努め、発注元の指定が無い限り、再生材の利用を標準とする。
　・土木工事等の現場においては、廃プラスチックや木くず等の分別に努め、発注元の指定が無い限り、再生材を極力利用する。</t>
    <rPh sb="2" eb="6">
      <t>ホソウコウジ</t>
    </rPh>
    <rPh sb="6" eb="8">
      <t>ゲンバ</t>
    </rPh>
    <rPh sb="26" eb="28">
      <t>ハイザイ</t>
    </rPh>
    <rPh sb="35" eb="37">
      <t>ハイザイ</t>
    </rPh>
    <rPh sb="38" eb="41">
      <t>ハッセイザイ</t>
    </rPh>
    <rPh sb="42" eb="44">
      <t>ブンベツ</t>
    </rPh>
    <rPh sb="49" eb="50">
      <t>ツト</t>
    </rPh>
    <rPh sb="52" eb="55">
      <t>ハッチュウモト</t>
    </rPh>
    <rPh sb="56" eb="58">
      <t>シテイ</t>
    </rPh>
    <rPh sb="59" eb="60">
      <t>ナ</t>
    </rPh>
    <rPh sb="61" eb="62">
      <t>カギ</t>
    </rPh>
    <rPh sb="64" eb="67">
      <t>サイセイザイ</t>
    </rPh>
    <rPh sb="68" eb="70">
      <t>リヨウ</t>
    </rPh>
    <rPh sb="71" eb="73">
      <t>ヒョウジュン</t>
    </rPh>
    <rPh sb="81" eb="86">
      <t>ドボクコウジトウ</t>
    </rPh>
    <rPh sb="87" eb="89">
      <t>ゲンバ</t>
    </rPh>
    <rPh sb="95" eb="96">
      <t>ハイ</t>
    </rPh>
    <rPh sb="103" eb="104">
      <t>キ</t>
    </rPh>
    <rPh sb="106" eb="107">
      <t>トウ</t>
    </rPh>
    <rPh sb="108" eb="110">
      <t>ブンベツ</t>
    </rPh>
    <rPh sb="111" eb="112">
      <t>ツト</t>
    </rPh>
    <rPh sb="114" eb="117">
      <t>ハッチュウモト</t>
    </rPh>
    <rPh sb="118" eb="120">
      <t>シテイ</t>
    </rPh>
    <rPh sb="121" eb="122">
      <t>ナ</t>
    </rPh>
    <rPh sb="123" eb="124">
      <t>カギ</t>
    </rPh>
    <rPh sb="126" eb="130">
      <t>サイセイ</t>
    </rPh>
    <rPh sb="130" eb="132">
      <t>キョクリョク</t>
    </rPh>
    <rPh sb="132" eb="134">
      <t>リヨウ</t>
    </rPh>
    <phoneticPr fontId="3"/>
  </si>
  <si>
    <t>　アスファルトコンクリート廃材、コンクリート廃材、廃プラスチック、木くず、金属くず、混合廃棄物(安定型)</t>
    <rPh sb="13" eb="15">
      <t>ハイザイ</t>
    </rPh>
    <rPh sb="22" eb="24">
      <t>ハイザイ</t>
    </rPh>
    <rPh sb="25" eb="26">
      <t>ハイ</t>
    </rPh>
    <rPh sb="33" eb="34">
      <t>キ</t>
    </rPh>
    <rPh sb="37" eb="39">
      <t>キンゾク</t>
    </rPh>
    <rPh sb="42" eb="44">
      <t>コンゴウ</t>
    </rPh>
    <rPh sb="44" eb="47">
      <t>ハイキブツ</t>
    </rPh>
    <rPh sb="48" eb="51">
      <t>アンテイガタ</t>
    </rPh>
    <phoneticPr fontId="3"/>
  </si>
  <si>
    <t>　これまで通り分別を実施しながら、混合廃棄物については現場にて可能な限り分別するように努める。</t>
    <rPh sb="5" eb="6">
      <t>ドオ</t>
    </rPh>
    <rPh sb="7" eb="9">
      <t>ブンベツ</t>
    </rPh>
    <rPh sb="10" eb="12">
      <t>ジッシ</t>
    </rPh>
    <rPh sb="17" eb="22">
      <t>コンゴウハイキブツ</t>
    </rPh>
    <rPh sb="27" eb="29">
      <t>ゲンバ</t>
    </rPh>
    <rPh sb="31" eb="33">
      <t>カノウ</t>
    </rPh>
    <rPh sb="34" eb="35">
      <t>カギ</t>
    </rPh>
    <rPh sb="36" eb="38">
      <t>ブンベツ</t>
    </rPh>
    <rPh sb="43" eb="44">
      <t>ツト</t>
    </rPh>
    <phoneticPr fontId="3"/>
  </si>
  <si>
    <t>　特になし</t>
    <rPh sb="1" eb="2">
      <t>トク</t>
    </rPh>
    <phoneticPr fontId="3"/>
  </si>
  <si>
    <t>　・適切な収集運搬業許可あるいは処分業許可を保有する業者に運搬処分を委託する。
　・委託の際は適切な委託契約を締結する。</t>
    <rPh sb="2" eb="4">
      <t>テキセツ</t>
    </rPh>
    <rPh sb="5" eb="10">
      <t>シュウシュウウンパンギョウ</t>
    </rPh>
    <rPh sb="10" eb="12">
      <t>キョカ</t>
    </rPh>
    <rPh sb="16" eb="21">
      <t>ショブンギョウキョカ</t>
    </rPh>
    <rPh sb="22" eb="24">
      <t>ホユウ</t>
    </rPh>
    <rPh sb="26" eb="28">
      <t>ギョウシャ</t>
    </rPh>
    <rPh sb="29" eb="33">
      <t>ウンパンショブン</t>
    </rPh>
    <rPh sb="34" eb="36">
      <t>イタク</t>
    </rPh>
    <rPh sb="43" eb="45">
      <t>イタク</t>
    </rPh>
    <rPh sb="46" eb="47">
      <t>サイ</t>
    </rPh>
    <rPh sb="48" eb="50">
      <t>テキセツ</t>
    </rPh>
    <rPh sb="51" eb="55">
      <t>イタクケイヤク</t>
    </rPh>
    <rPh sb="56" eb="58">
      <t>テイケツ</t>
    </rPh>
    <phoneticPr fontId="3"/>
  </si>
  <si>
    <t>　・再生処理を実施している事業者を優先して選択する。
　・適切な収集運搬業許可あるいは処分業許可を保有する業者に運搬処分を委託する。
　・委託の際は適切な委託契約を締結する。</t>
    <rPh sb="2" eb="6">
      <t>サイセイショリ</t>
    </rPh>
    <rPh sb="7" eb="9">
      <t>ジッシ</t>
    </rPh>
    <rPh sb="13" eb="16">
      <t>ジギョウシャ</t>
    </rPh>
    <rPh sb="17" eb="19">
      <t>ユウセン</t>
    </rPh>
    <rPh sb="21" eb="23">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</si>
</sst>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91" zoomScaleNormal="115" zoomScaleSheetLayoutView="91" workbookViewId="0"/>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2817</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452</v>
      </c>
      <c r="G54" s="793"/>
      <c r="H54" s="793"/>
      <c r="I54" s="793"/>
      <c r="J54" s="793"/>
      <c r="K54" s="793"/>
      <c r="L54" s="38" t="s">
        <v>48</v>
      </c>
      <c r="M54" s="38"/>
      <c r="N54" s="797" t="s">
        <v>453</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1561</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43</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454</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455</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5</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6241.3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456</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6</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5105</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457</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458</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459</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460</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460</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460</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460</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460</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460</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6241.3</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6178</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461</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5105</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5085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462</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　青野建設株式会社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U33" sqref="U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24.3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24.3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20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AG26" sqref="AG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AB25" sqref="AB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1147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1147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1147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AB27" sqref="AB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3" workbookViewId="0">
      <selection activeCell="AH28" sqref="AH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4967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5000</v>
      </c>
      <c r="P27" s="881"/>
      <c r="Q27" s="881"/>
      <c r="R27" s="881"/>
      <c r="S27" s="59" t="s">
        <v>38</v>
      </c>
      <c r="T27" s="80"/>
      <c r="U27" s="80"/>
      <c r="X27" s="78" t="s">
        <v>39</v>
      </c>
      <c r="Y27" s="81"/>
      <c r="AG27" s="68"/>
      <c r="AH27" s="68"/>
      <c r="AI27" s="68"/>
      <c r="AJ27" s="68"/>
      <c r="AK27" s="831">
        <f>+AG18+O27</f>
        <v>5000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4967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4928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　青野建設株式会社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88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v>
      </c>
      <c r="P27" s="881"/>
      <c r="Q27" s="881"/>
      <c r="R27" s="881"/>
      <c r="S27" s="59" t="s">
        <v>38</v>
      </c>
      <c r="T27" s="80"/>
      <c r="U27" s="80"/>
      <c r="X27" s="78" t="s">
        <v>39</v>
      </c>
      <c r="Y27" s="81"/>
      <c r="AG27" s="68"/>
      <c r="AH27" s="68"/>
      <c r="AI27" s="68"/>
      <c r="AJ27" s="68"/>
      <c r="AK27" s="831">
        <f>+AG18+O27</f>
        <v>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88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　青野建設株式会社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24.3</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15</v>
      </c>
      <c r="M9" s="507">
        <f>IF(OR(ｷ.紙くず!F24&gt;0,ｷ.紙くず!F24&lt;0),ｷ.紙くず!F24,IF(M$19&gt;0,"0",0))</f>
        <v>0</v>
      </c>
      <c r="N9" s="507">
        <f>IF(OR(ｸ.木くず!F24&gt;0,ｸ.木くず!F24&lt;0),ｸ.木くず!F24,IF(N$19&gt;0,"0",0))</f>
        <v>1147</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t="str">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4967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88</v>
      </c>
      <c r="AA9" s="509">
        <f>IF(SUM(G9:Z9)&gt;0,SUM(G9:Z9),IF(AA$19&gt;0,"0",0))</f>
        <v>6241.3</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24.3</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15</v>
      </c>
      <c r="M14" s="513">
        <f>IF(OR(ｷ.紙くず!F29&gt;0,ｷ.紙くず!F29&lt;0),ｷ.紙くず!F29,IF(M$19&gt;0,"0",0))</f>
        <v>0</v>
      </c>
      <c r="N14" s="513">
        <f>IF(OR(ｸ.木くず!F29&gt;0,ｸ.木くず!F29&lt;0),ｸ.木くず!F29,IF(N$19&gt;0,"0",0))</f>
        <v>1147</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t="str">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4967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88</v>
      </c>
      <c r="AA14" s="515">
        <f t="shared" si="0"/>
        <v>6241.3</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t="str">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15</v>
      </c>
      <c r="M16" s="513">
        <f>IF(OR(ｷ.紙くず!F31&gt;0,ｷ.紙くず!F31&lt;0),ｷ.紙くず!F31,IF(M$19&gt;0,"0",0))</f>
        <v>0</v>
      </c>
      <c r="N16" s="513">
        <f>IF(OR(ｸ.木くず!F31&gt;0,ｸ.木くず!F31&lt;0),ｸ.木くず!F31,IF(N$19&gt;0,"0",0))</f>
        <v>1147</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t="str">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4928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88</v>
      </c>
      <c r="AA16" s="515">
        <f t="shared" si="0"/>
        <v>6178</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20</v>
      </c>
      <c r="I19" s="519">
        <f t="shared" si="1"/>
        <v>0</v>
      </c>
      <c r="J19" s="519">
        <f t="shared" si="1"/>
        <v>0</v>
      </c>
      <c r="K19" s="519">
        <f t="shared" si="1"/>
        <v>0</v>
      </c>
      <c r="L19" s="519">
        <f t="shared" si="1"/>
        <v>10</v>
      </c>
      <c r="M19" s="519">
        <f t="shared" si="1"/>
        <v>0</v>
      </c>
      <c r="N19" s="519">
        <f t="shared" si="1"/>
        <v>20</v>
      </c>
      <c r="O19" s="519">
        <f t="shared" si="1"/>
        <v>0</v>
      </c>
      <c r="P19" s="519">
        <f t="shared" si="1"/>
        <v>0</v>
      </c>
      <c r="Q19" s="519">
        <f t="shared" si="1"/>
        <v>0</v>
      </c>
      <c r="R19" s="519">
        <f t="shared" si="1"/>
        <v>0</v>
      </c>
      <c r="S19" s="519">
        <f t="shared" si="1"/>
        <v>5</v>
      </c>
      <c r="T19" s="519">
        <f t="shared" si="1"/>
        <v>0</v>
      </c>
      <c r="U19" s="519">
        <f t="shared" si="1"/>
        <v>0</v>
      </c>
      <c r="V19" s="519">
        <f t="shared" si="1"/>
        <v>5000</v>
      </c>
      <c r="W19" s="519">
        <f t="shared" si="1"/>
        <v>0</v>
      </c>
      <c r="X19" s="519">
        <f t="shared" si="1"/>
        <v>0</v>
      </c>
      <c r="Y19" s="519">
        <f t="shared" si="1"/>
        <v>0</v>
      </c>
      <c r="Z19" s="520">
        <f t="shared" si="1"/>
        <v>50</v>
      </c>
      <c r="AA19" s="521">
        <f t="shared" ref="AA19:AA25" si="2">SUM(G19:Z19)</f>
        <v>5105</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20</v>
      </c>
      <c r="I37" s="554">
        <f t="shared" si="8"/>
        <v>0</v>
      </c>
      <c r="J37" s="554">
        <f t="shared" si="8"/>
        <v>0</v>
      </c>
      <c r="K37" s="554">
        <f t="shared" si="8"/>
        <v>0</v>
      </c>
      <c r="L37" s="554">
        <f t="shared" si="8"/>
        <v>10</v>
      </c>
      <c r="M37" s="554">
        <f t="shared" si="8"/>
        <v>0</v>
      </c>
      <c r="N37" s="554">
        <f t="shared" si="8"/>
        <v>20</v>
      </c>
      <c r="O37" s="554">
        <f t="shared" si="8"/>
        <v>0</v>
      </c>
      <c r="P37" s="554">
        <f t="shared" si="8"/>
        <v>0</v>
      </c>
      <c r="Q37" s="554">
        <f t="shared" si="8"/>
        <v>0</v>
      </c>
      <c r="R37" s="554">
        <f t="shared" si="8"/>
        <v>0</v>
      </c>
      <c r="S37" s="554">
        <f t="shared" si="8"/>
        <v>5</v>
      </c>
      <c r="T37" s="554">
        <f t="shared" si="8"/>
        <v>0</v>
      </c>
      <c r="U37" s="554">
        <f t="shared" si="8"/>
        <v>0</v>
      </c>
      <c r="V37" s="554">
        <f t="shared" si="8"/>
        <v>5000</v>
      </c>
      <c r="W37" s="554">
        <f t="shared" si="8"/>
        <v>0</v>
      </c>
      <c r="X37" s="554">
        <f t="shared" si="8"/>
        <v>0</v>
      </c>
      <c r="Y37" s="554">
        <f t="shared" si="8"/>
        <v>0</v>
      </c>
      <c r="Z37" s="555">
        <f t="shared" si="8"/>
        <v>50</v>
      </c>
      <c r="AA37" s="556">
        <f t="shared" si="4"/>
        <v>5105</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10</v>
      </c>
      <c r="M38" s="545">
        <f t="shared" si="9"/>
        <v>0</v>
      </c>
      <c r="N38" s="545">
        <f t="shared" si="9"/>
        <v>20</v>
      </c>
      <c r="O38" s="545">
        <f t="shared" si="9"/>
        <v>0</v>
      </c>
      <c r="P38" s="545">
        <f t="shared" si="9"/>
        <v>0</v>
      </c>
      <c r="Q38" s="545">
        <f t="shared" si="9"/>
        <v>0</v>
      </c>
      <c r="R38" s="545">
        <f t="shared" si="9"/>
        <v>0</v>
      </c>
      <c r="S38" s="545">
        <f t="shared" si="9"/>
        <v>5</v>
      </c>
      <c r="T38" s="545">
        <f t="shared" si="9"/>
        <v>0</v>
      </c>
      <c r="U38" s="545">
        <f t="shared" si="9"/>
        <v>0</v>
      </c>
      <c r="V38" s="545">
        <f t="shared" si="9"/>
        <v>5000</v>
      </c>
      <c r="W38" s="545">
        <f t="shared" si="9"/>
        <v>0</v>
      </c>
      <c r="X38" s="545">
        <f t="shared" si="9"/>
        <v>0</v>
      </c>
      <c r="Y38" s="545">
        <f t="shared" si="9"/>
        <v>0</v>
      </c>
      <c r="Z38" s="546">
        <f t="shared" si="9"/>
        <v>50</v>
      </c>
      <c r="AA38" s="547">
        <f t="shared" si="4"/>
        <v>5085</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10</v>
      </c>
      <c r="M39" s="548">
        <f>+ｷ.紙くず!$Z$28</f>
        <v>0</v>
      </c>
      <c r="N39" s="548">
        <f>+ｸ.木くず!$Z$28</f>
        <v>20</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0</v>
      </c>
      <c r="U39" s="548">
        <f>+ｿ.鉱さい!$Z$28</f>
        <v>0</v>
      </c>
      <c r="V39" s="548">
        <f>+ﾀ.がれき類!$Z$28</f>
        <v>5000</v>
      </c>
      <c r="W39" s="548">
        <f>+ﾁ.動物のふん尿!$Z$28</f>
        <v>0</v>
      </c>
      <c r="X39" s="548">
        <f>+ﾂ.動物の死体!$Z$28</f>
        <v>0</v>
      </c>
      <c r="Y39" s="548">
        <f>+ﾃ.ばいじん!$Z$28</f>
        <v>0</v>
      </c>
      <c r="Z39" s="549">
        <f>+ﾄ.混合廃棄物その他!$Z$28</f>
        <v>50</v>
      </c>
      <c r="AA39" s="550">
        <f t="shared" si="4"/>
        <v>5085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20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20</v>
      </c>
    </row>
    <row r="43" spans="2:27" ht="24" customHeight="1" x14ac:dyDescent="0.15">
      <c r="B43" s="186"/>
      <c r="C43" s="142" t="s">
        <v>235</v>
      </c>
      <c r="D43" s="952" t="s">
        <v>349</v>
      </c>
      <c r="E43" s="952"/>
      <c r="F43" s="953"/>
      <c r="G43" s="557">
        <f>+ｱ.燃え殻!$AK$27</f>
        <v>0</v>
      </c>
      <c r="H43" s="557">
        <f>+ｲ.汚泥!$AK$27</f>
        <v>20</v>
      </c>
      <c r="I43" s="557">
        <f>+ｳ.廃油!$AK$27</f>
        <v>0</v>
      </c>
      <c r="J43" s="557">
        <f>+ｴ.廃酸!$AK$27</f>
        <v>0</v>
      </c>
      <c r="K43" s="557">
        <f>+ｵ.廃ｱﾙｶﾘ!$AK$27</f>
        <v>0</v>
      </c>
      <c r="L43" s="557">
        <f>+ｶ.廃ﾌﾟﾗ類!$AK$27</f>
        <v>10</v>
      </c>
      <c r="M43" s="557">
        <f>+ｷ.紙くず!$AK$27</f>
        <v>0</v>
      </c>
      <c r="N43" s="557">
        <f>+ｸ.木くず!$AK$27</f>
        <v>20</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0</v>
      </c>
      <c r="U43" s="557">
        <f>+ｿ.鉱さい!$AK$27</f>
        <v>0</v>
      </c>
      <c r="V43" s="557">
        <f>+ﾀ.がれき類!$AK$27</f>
        <v>5000</v>
      </c>
      <c r="W43" s="557">
        <f>+ﾁ.動物のふん尿!$AK$27</f>
        <v>0</v>
      </c>
      <c r="X43" s="557">
        <f>+ﾂ.動物の死体!$AK$27</f>
        <v>0</v>
      </c>
      <c r="Y43" s="557">
        <f>+ﾃ.ばいじん!$AK$27</f>
        <v>0</v>
      </c>
      <c r="Z43" s="558">
        <f>+ﾄ.混合廃棄物その他!$AK$27</f>
        <v>50</v>
      </c>
      <c r="AA43" s="559">
        <f t="shared" si="4"/>
        <v>5105</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10</v>
      </c>
      <c r="M45" s="563">
        <f>+ｷ.紙くず!$AR$24</f>
        <v>0</v>
      </c>
      <c r="N45" s="563">
        <f>+ｸ.木くず!$AR$24</f>
        <v>20</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0</v>
      </c>
      <c r="U45" s="563">
        <f>+ｿ.鉱さい!$AR$24</f>
        <v>0</v>
      </c>
      <c r="V45" s="563">
        <f>+ﾀ.がれき類!$AR$24</f>
        <v>5000</v>
      </c>
      <c r="W45" s="563">
        <f>+ﾁ.動物のふん尿!$AR$24</f>
        <v>0</v>
      </c>
      <c r="X45" s="563">
        <f>+ﾂ.動物の死体!$AR$24</f>
        <v>0</v>
      </c>
      <c r="Y45" s="563">
        <f>+ﾃ.ばいじん!$AR$24</f>
        <v>0</v>
      </c>
      <c r="Z45" s="564">
        <f>+ﾄ.混合廃棄物その他!$AR$24</f>
        <v>50</v>
      </c>
      <c r="AA45" s="565">
        <f t="shared" si="4"/>
        <v>5085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44.3</v>
      </c>
      <c r="I55" s="634">
        <f t="shared" si="10"/>
        <v>0</v>
      </c>
      <c r="J55" s="634">
        <f t="shared" si="10"/>
        <v>0</v>
      </c>
      <c r="K55" s="634">
        <f t="shared" si="10"/>
        <v>0</v>
      </c>
      <c r="L55" s="634">
        <f t="shared" si="10"/>
        <v>25</v>
      </c>
      <c r="M55" s="634">
        <f t="shared" si="10"/>
        <v>0</v>
      </c>
      <c r="N55" s="634">
        <f t="shared" si="10"/>
        <v>1167</v>
      </c>
      <c r="O55" s="634">
        <f t="shared" si="10"/>
        <v>0</v>
      </c>
      <c r="P55" s="634">
        <f t="shared" si="10"/>
        <v>0</v>
      </c>
      <c r="Q55" s="634">
        <f t="shared" si="10"/>
        <v>0</v>
      </c>
      <c r="R55" s="634">
        <f t="shared" si="10"/>
        <v>0</v>
      </c>
      <c r="S55" s="634">
        <f t="shared" si="10"/>
        <v>5</v>
      </c>
      <c r="T55" s="634">
        <f t="shared" si="10"/>
        <v>0</v>
      </c>
      <c r="U55" s="634">
        <f t="shared" si="10"/>
        <v>0</v>
      </c>
      <c r="V55" s="634">
        <f t="shared" si="10"/>
        <v>9967</v>
      </c>
      <c r="W55" s="634">
        <f t="shared" si="10"/>
        <v>0</v>
      </c>
      <c r="X55" s="634">
        <f t="shared" si="10"/>
        <v>0</v>
      </c>
      <c r="Y55" s="634">
        <f t="shared" si="10"/>
        <v>0</v>
      </c>
      <c r="Z55" s="634">
        <f t="shared" si="10"/>
        <v>138</v>
      </c>
      <c r="AA55" s="633">
        <f>+AA9+AA19+AA20</f>
        <v>11346.3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 年 ６ 月 １７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横浜市南区大岡４－８－１２</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青野建設株式会社
代表取締役　髙橋元</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０４５－７１２－７５５８</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　青野建設株式会社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2817</v>
      </c>
      <c r="Q25" s="1086"/>
      <c r="R25" s="1086"/>
      <c r="S25" s="1086"/>
      <c r="T25" s="1086"/>
      <c r="U25" s="1087"/>
    </row>
    <row r="26" spans="1:22" ht="26.25" customHeight="1" x14ac:dyDescent="0.15">
      <c r="C26" s="1099" t="s">
        <v>11</v>
      </c>
      <c r="D26" s="1100"/>
      <c r="E26" s="1101"/>
      <c r="F26" s="1118" t="str">
        <f>+表紙!F50</f>
        <v>　横浜市南区大岡４－８－１２</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　０６３１ 舗装工事業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1561</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43</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5</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6241.3</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がれきの分類（アスファルトコンクリート廃材、コンクリート廃材）</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6</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5105</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・舗装工事現場においては、アスファルトコンクリート廃材やコンクリート廃材の発生材を分別することに努め、発注元の指定が無い限り、再生材の利用を標準とする。
　・土木工事等の現場においては、廃プラスチックや木くず等の分別に努め、発注元の指定が無い限り、再生材を極力利用する。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アスファルトコンクリート廃材、コンクリート廃材、廃プラスチック、木くず、金属くず、混合廃棄物(安定型)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これまで通り分別を実施しながら、混合廃棄物については現場にて可能な限り分別するように努める。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特になし</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特になし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特になし</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特になし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特になし</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特になし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6241.3</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6178</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・適切な収集運搬業許可あるいは処分業許可を保有する業者に運搬処分を委託する。
　・委託の際は適切な委託契約を締結する。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5105</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5085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・再生処理を実施している事業者を優先して選択する。
　・適切な収集運搬業許可あるいは処分業許可を保有する業者に運搬処分を委託する。
　・委託の際は適切な委託契約を締結する。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2024-06-17T02:27:42Z</dcterms:created>
  <dcterms:modified xsi:type="dcterms:W3CDTF">2024-09-09T01:42:03Z</dcterms:modified>
</cp:coreProperties>
</file>