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45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<sst xmlns="http://schemas.openxmlformats.org/spreadsheetml/2006/main" count="3275" uniqueCount="461">
  <si>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</si>
  <si>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</si>
  <si>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</si>
  <si>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</si>
  <si>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</si>
  <si>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</si>
  <si>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</si>
  <si>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</si>
  <si>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</si>
  <si>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</si>
  <si>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</si>
  <si>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</si>
  <si>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</si>
  <si>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</si>
  <si>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</si>
  <si>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</si>
  <si>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</si>
  <si>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</si>
  <si>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</si>
  <si>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</si>
  <si>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</si>
  <si>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</si>
  <si>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</si>
  <si>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</si>
  <si>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</si>
  <si>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</si>
  <si>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</si>
  <si>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</si>
  <si>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</si>
  <si>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</si>
  <si>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</si>
  <si>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</si>
  <si>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</si>
  <si>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</si>
  <si>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</si>
  <si>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</si>
  <si>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</si>
  <si>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</si>
  <si>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</si>
  <si>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</si>
  <si>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</si>
  <si>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</si>
  <si>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</si>
  <si>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</si>
  <si>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</si>
  <si>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</si>
  <si>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</si>
  <si>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</si>
  <si>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</si>
  <si>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</si>
  <si>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</si>
  <si>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</si>
  <si>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</si>
  <si>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</si>
  <si>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</si>
  <si>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</si>
  <si>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</si>
  <si>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</si>
  <si>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</si>
  <si>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</si>
  <si>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</si>
  <si>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</si>
  <si>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</si>
  <si>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</si>
  <si>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</si>
  <si>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</si>
  <si>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</si>
  <si>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</si>
  <si>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</si>
  <si>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</si>
  <si>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</si>
  <si>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</si>
  <si>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</si>
  <si>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</si>
  <si>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</si>
  <si>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</si>
  <si>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</si>
  <si>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</si>
  <si>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</si>
  <si>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</si>
  <si>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</si>
  <si>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</si>
  <si>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</si>
  <si>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</si>
  <si>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</si>
  <si>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</si>
  <si>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</si>
  <si>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</si>
  <si>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</si>
  <si>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</si>
  <si>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</si>
  <si>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</si>
  <si>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</si>
  <si>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</si>
  <si>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</si>
  <si>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</si>
  <si>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</si>
  <si>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</si>
  <si>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</si>
  <si>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</si>
  <si>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</si>
  <si>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</si>
  <si>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</si>
  <si>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</si>
  <si>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</si>
  <si>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</si>
  <si>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</si>
  <si>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</si>
  <si>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</si>
  <si>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</si>
  <si>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</si>
  <si>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</si>
  <si>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</si>
  <si>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</si>
  <si>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</si>
  <si>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</si>
  <si>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</si>
  <si>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</si>
  <si>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</si>
  <si>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</si>
  <si>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</si>
  <si>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</si>
  <si>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</si>
  <si>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</si>
  <si>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</si>
  <si>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</si>
  <si>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</si>
  <si>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</si>
  <si>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</si>
  <si>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</si>
  <si>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</si>
  <si>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</si>
  <si>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</si>
  <si>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</si>
  <si>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</si>
  <si>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</si>
  <si>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</si>
  <si>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</si>
  <si>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</si>
  <si>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</si>
  <si>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</si>
  <si>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</si>
  <si>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</si>
  <si>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</si>
  <si>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</si>
  <si>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</si>
  <si>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</si>
  <si>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</si>
  <si>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</si>
  <si>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</si>
  <si>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</si>
  <si>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</si>
  <si>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</si>
  <si>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</si>
  <si>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</si>
  <si>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</si>
  <si>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</si>
  <si>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</si>
  <si>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</si>
  <si>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</si>
  <si>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</si>
  <si>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</si>
  <si>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</si>
  <si>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</si>
  <si>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</si>
  <si>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</si>
  <si>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</si>
  <si>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</si>
  <si>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</si>
  <si>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</si>
  <si>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</si>
  <si>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</si>
  <si>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</si>
  <si>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</si>
  <si>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</si>
  <si>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</si>
  <si>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</si>
  <si>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</si>
  <si>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</si>
  <si>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</si>
  <si>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</si>
  <si>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</si>
  <si>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</si>
  <si>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</si>
  <si>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</si>
  <si>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</si>
  <si>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</si>
  <si>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</si>
  <si>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</si>
  <si>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</si>
  <si>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</si>
  <si>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</si>
  <si>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</si>
  <si>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</si>
  <si>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</si>
  <si>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</si>
  <si>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</si>
  <si>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</si>
  <si>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</si>
  <si>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</si>
  <si>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</si>
  <si>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</si>
  <si>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</si>
  <si>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</si>
  <si>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</si>
  <si>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</si>
  <si>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</si>
  <si>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</si>
  <si>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</si>
  <si>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</si>
  <si>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</si>
  <si>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</si>
  <si>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</si>
  <si>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</si>
  <si>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</si>
  <si>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</si>
  <si>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</si>
  <si>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</si>
  <si>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</si>
  <si>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</si>
  <si>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</si>
  <si>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</si>
  <si>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</si>
  <si>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</si>
  <si>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</si>
  <si>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</si>
  <si>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</si>
  <si>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</si>
  <si>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</si>
  <si>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</si>
  <si>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</si>
  <si>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</si>
  <si>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</si>
  <si>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</si>
  <si>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</si>
  <si>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</si>
  <si>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</si>
  <si>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</si>
  <si>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</si>
  <si>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</si>
  <si>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</si>
  <si>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</si>
  <si>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</si>
  <si>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</si>
  <si>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</si>
  <si>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</si>
  <si>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</si>
  <si>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</si>
  <si>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</si>
  <si>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</si>
  <si>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</si>
  <si>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</si>
  <si>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</si>
  <si>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</si>
  <si>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</si>
  <si>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</si>
  <si>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</si>
  <si>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</si>
  <si>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</si>
  <si>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</si>
  <si>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</si>
  <si>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</si>
  <si>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</si>
  <si>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</si>
  <si>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</si>
  <si>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</si>
  <si>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</si>
  <si>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</si>
  <si>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</si>
  <si>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</si>
  <si>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</si>
  <si>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</si>
  <si>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</si>
  <si>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</si>
  <si>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</si>
  <si>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</si>
  <si>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</si>
  <si>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</si>
  <si>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</si>
  <si>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</si>
  <si>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</si>
  <si>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</si>
  <si>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</si>
  <si>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</si>
  <si>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</si>
  <si>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</si>
  <si>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</si>
  <si>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</si>
  <si>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</si>
  <si>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</si>
  <si>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</si>
  <si>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</si>
  <si>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</si>
  <si>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</si>
  <si>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</si>
  <si>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</si>
  <si>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</si>
  <si>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</si>
  <si>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</si>
  <si>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</si>
  <si>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</si>
  <si>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</si>
  <si>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</si>
  <si>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</si>
  <si>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</si>
  <si>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</si>
  <si>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</si>
  <si>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</si>
  <si>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</si>
  <si>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</si>
  <si>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</si>
  <si>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</si>
  <si>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</si>
  <si>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</si>
  <si>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</si>
  <si>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</si>
  <si>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</si>
  <si>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</si>
  <si>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</si>
  <si>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</si>
  <si>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</si>
  <si>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</si>
  <si>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</si>
  <si>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</si>
  <si>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</si>
  <si>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</si>
  <si>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</si>
  <si>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</si>
  <si>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</si>
  <si>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</si>
  <si>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</si>
  <si>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</si>
  <si>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</si>
  <si>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</si>
  <si>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</si>
  <si>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</si>
  <si>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</si>
  <si>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</si>
  <si>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</si>
  <si>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</si>
  <si>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</si>
  <si>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</si>
  <si>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</si>
  <si>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</si>
  <si>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</si>
  <si>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</si>
  <si>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</si>
  <si>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</si>
  <si>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</si>
  <si>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</si>
  <si>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</si>
  <si>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</si>
  <si>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</si>
  <si>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</si>
  <si>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</si>
  <si>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</si>
  <si>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</si>
  <si>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</si>
  <si>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</si>
  <si>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</si>
  <si>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</si>
  <si>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</si>
  <si>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</si>
  <si>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</si>
  <si>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</si>
  <si>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</si>
  <si>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</si>
  <si>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</si>
  <si>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</si>
  <si>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</si>
  <si>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</si>
  <si>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</si>
  <si>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</si>
  <si>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</si>
  <si>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</si>
  <si>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</si>
  <si>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</si>
  <si>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</si>
  <si>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</si>
  <si>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</si>
  <si>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</si>
  <si>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</si>
  <si>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</si>
  <si>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</si>
  <si>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</si>
  <si>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</si>
  <si>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</si>
  <si>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</si>
  <si>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</si>
  <si>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</si>
  <si>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</si>
  <si>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</si>
  <si>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</si>
  <si>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</si>
  <si>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</si>
  <si>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</si>
  <si>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</si>
  <si>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</si>
  <si>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</si>
  <si>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</si>
  <si>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</si>
  <si>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</si>
  <si>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</si>
  <si>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</si>
  <si>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</si>
  <si>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</si>
  <si>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</si>
  <si>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</si>
  <si>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</si>
  <si>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</si>
  <si>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</si>
  <si>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</si>
  <si>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</si>
  <si>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</si>
  <si>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</si>
  <si>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</si>
  <si>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</si>
  <si>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</si>
  <si>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</si>
  <si>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</si>
  <si>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</si>
  <si>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</si>
  <si>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</si>
  <si>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</si>
  <si>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</si>
  <si>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</si>
  <si>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</si>
  <si>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</si>
  <si>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</si>
  <si>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</si>
  <si>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</si>
  <si>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</si>
  <si>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</si>
  <si>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</si>
  <si>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</si>
  <si>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</si>
  <si>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</si>
  <si>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</si>
  <si>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</si>
  <si>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</si>
  <si>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</si>
  <si>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</si>
  <si>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</si>
  <si>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</si>
  <si>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</si>
  <si>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</si>
  <si>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</si>
  <si>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</si>
  <si>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</si>
  <si>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</si>
  <si>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</si>
  <si>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4日</t>
    <phoneticPr fontId="3"/>
  </si>
  <si>
    <t>横浜市金沢区鳥浜町13-12</t>
  </si>
  <si>
    <t>　紫雲建設株式会社</t>
  </si>
  <si>
    <t>　横浜市金沢区鳥浜町13-12</t>
  </si>
  <si>
    <t>045-775-1284</t>
  </si>
  <si>
    <t>横浜市長</t>
  </si>
  <si>
    <t>　建設業</t>
  </si>
  <si>
    <t>○</t>
  </si>
  <si>
    <t>紫雲建設株式会社　　　　　　　　　　　　　                     　代表取締役　岩野　貴子</t>
    <phoneticPr fontId="3"/>
  </si>
  <si>
    <t>045-775-1284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</si>
</sst>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62545" y="2216727"/>
          <a:ext cx="591243" cy="6329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3" zoomScale="89" zoomScaleNormal="100" zoomScaleSheetLayoutView="89"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458</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456</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459</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2832</v>
      </c>
      <c r="N48" s="489"/>
      <c r="O48" s="490"/>
    </row>
    <row r="49" spans="3:21" ht="18" customHeight="1" x14ac:dyDescent="0.15">
      <c r="C49" s="467" t="s">
        <v>11</v>
      </c>
      <c r="D49" s="468"/>
      <c r="E49" s="469"/>
      <c r="F49" s="522" t="s">
        <v>454</v>
      </c>
      <c r="G49" s="523"/>
      <c r="H49" s="523"/>
      <c r="I49" s="523"/>
      <c r="J49" s="523"/>
      <c r="K49" s="523"/>
      <c r="L49" s="126" t="s">
        <v>172</v>
      </c>
      <c r="M49" s="394"/>
      <c r="N49" s="491" t="s">
        <v>460</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300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16</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2361</v>
      </c>
      <c r="I63" s="241" t="s">
        <v>4</v>
      </c>
      <c r="J63" s="447" t="s">
        <v>324</v>
      </c>
      <c r="K63" s="448"/>
      <c r="L63" s="449"/>
      <c r="M63" s="442">
        <f>+別紙!AA14</f>
        <v>2361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2361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　紫雲建設株式会社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110" zoomScaleNormal="110" workbookViewId="0">
      <selection activeCell="C15" sqref="C1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2361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2361</v>
      </c>
      <c r="E24" s="603"/>
      <c r="F24" s="603"/>
      <c r="G24" s="195" t="s">
        <v>198</v>
      </c>
      <c r="H24" s="581">
        <f>+F12</f>
        <v>2361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2361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2361</v>
      </c>
      <c r="Q27" s="586"/>
      <c r="R27" s="586"/>
      <c r="S27" s="586"/>
      <c r="T27" s="44" t="s">
        <v>38</v>
      </c>
      <c r="U27" s="64"/>
      <c r="V27" s="64"/>
      <c r="Y27" s="62" t="s">
        <v>39</v>
      </c>
      <c r="Z27" s="65"/>
      <c r="AH27" s="53"/>
      <c r="AI27" s="53"/>
      <c r="AJ27" s="53"/>
      <c r="AK27" s="53"/>
      <c r="AL27" s="549">
        <f>+AH18+P27</f>
        <v>2361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2361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2361</v>
      </c>
      <c r="E29" s="603"/>
      <c r="F29" s="603"/>
      <c r="G29" s="195" t="s">
        <v>198</v>
      </c>
      <c r="H29" s="581">
        <f>+AL27</f>
        <v>2361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2361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2361</v>
      </c>
      <c r="E31" s="603"/>
      <c r="F31" s="603"/>
      <c r="G31" s="195" t="s">
        <v>198</v>
      </c>
      <c r="H31" s="581">
        <f>+AS24</f>
        <v>2361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紫雲建設株式会社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　紫雲建設株式会社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2361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2361</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2361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2361</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2361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2361</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2361</v>
      </c>
      <c r="W19" s="332">
        <f t="shared" si="1"/>
        <v>0</v>
      </c>
      <c r="X19" s="332">
        <f t="shared" si="1"/>
        <v>0</v>
      </c>
      <c r="Y19" s="332">
        <f t="shared" si="1"/>
        <v>0</v>
      </c>
      <c r="Z19" s="333">
        <f t="shared" si="1"/>
        <v>0</v>
      </c>
      <c r="AA19" s="334">
        <f t="shared" ref="AA19:AA25" si="2">SUM(G19:Z19)</f>
        <v>2361</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2361</v>
      </c>
      <c r="W37" s="368">
        <f t="shared" si="8"/>
        <v>0</v>
      </c>
      <c r="X37" s="368">
        <f t="shared" si="8"/>
        <v>0</v>
      </c>
      <c r="Y37" s="368">
        <f t="shared" si="8"/>
        <v>0</v>
      </c>
      <c r="Z37" s="369">
        <f t="shared" si="8"/>
        <v>0</v>
      </c>
      <c r="AA37" s="370">
        <f t="shared" si="4"/>
        <v>2361</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2361</v>
      </c>
      <c r="W38" s="359">
        <f t="shared" si="9"/>
        <v>0</v>
      </c>
      <c r="X38" s="359">
        <f t="shared" si="9"/>
        <v>0</v>
      </c>
      <c r="Y38" s="359">
        <f t="shared" si="9"/>
        <v>0</v>
      </c>
      <c r="Z38" s="360">
        <f t="shared" si="9"/>
        <v>0</v>
      </c>
      <c r="AA38" s="361">
        <f t="shared" si="4"/>
        <v>2361</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2361</v>
      </c>
      <c r="W39" s="362">
        <f>+ﾁ.動物のふん尿!$AA$28</f>
        <v>0</v>
      </c>
      <c r="X39" s="362">
        <f>+ﾂ.動物の死体!$AA$28</f>
        <v>0</v>
      </c>
      <c r="Y39" s="362">
        <f>+ﾃ.ばいじん!$AA$28</f>
        <v>0</v>
      </c>
      <c r="Z39" s="363">
        <f>+ﾄ.混合廃棄物その他!$AA$28</f>
        <v>0</v>
      </c>
      <c r="AA39" s="364">
        <f t="shared" si="4"/>
        <v>2361</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2361</v>
      </c>
      <c r="W43" s="371">
        <f>+ﾁ.動物のふん尿!$AL$27</f>
        <v>0</v>
      </c>
      <c r="X43" s="371">
        <f>+ﾂ.動物の死体!$AL$27</f>
        <v>0</v>
      </c>
      <c r="Y43" s="371">
        <f>+ﾃ.ばいじん!$AL$27</f>
        <v>0</v>
      </c>
      <c r="Z43" s="372">
        <f>+ﾄ.混合廃棄物その他!$AL$27</f>
        <v>0</v>
      </c>
      <c r="AA43" s="373">
        <f t="shared" si="4"/>
        <v>2361</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2361</v>
      </c>
      <c r="W45" s="377">
        <f>+ﾁ.動物のふん尿!$AS$24</f>
        <v>0</v>
      </c>
      <c r="X45" s="377">
        <f>+ﾂ.動物の死体!$AS$24</f>
        <v>0</v>
      </c>
      <c r="Y45" s="377">
        <f>+ﾃ.ばいじん!$AS$24</f>
        <v>0</v>
      </c>
      <c r="Z45" s="378">
        <f>+ﾄ.混合廃棄物その他!$AS$24</f>
        <v>0</v>
      </c>
      <c r="AA45" s="379">
        <f t="shared" si="4"/>
        <v>2361</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4722</v>
      </c>
      <c r="W55" s="414">
        <f t="shared" si="10"/>
        <v>0</v>
      </c>
      <c r="X55" s="414">
        <f t="shared" si="10"/>
        <v>0</v>
      </c>
      <c r="Y55" s="414">
        <f t="shared" si="10"/>
        <v>0</v>
      </c>
      <c r="Z55" s="414">
        <f t="shared" si="10"/>
        <v>0</v>
      </c>
      <c r="AA55" s="415">
        <f>+AA9+AA19+AA20</f>
        <v>4722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4日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横浜市金沢区鳥浜町13-12</v>
      </c>
      <c r="K16" s="705"/>
      <c r="L16" s="706"/>
      <c r="M16" s="706"/>
      <c r="N16" s="706"/>
      <c r="O16" s="707"/>
    </row>
    <row r="17" spans="1:15" ht="26.25" customHeight="1" x14ac:dyDescent="0.15">
      <c r="C17" s="78"/>
      <c r="H17" s="23" t="s">
        <v>7</v>
      </c>
      <c r="I17" s="23"/>
      <c r="J17" s="705" t="str">
        <f>+表紙!J40</f>
        <v>紫雲建設株式会社　　　　　　　　　　　　　                     　代表取締役　岩野　貴子</v>
      </c>
      <c r="K17" s="705"/>
      <c r="L17" s="706"/>
      <c r="M17" s="706"/>
      <c r="N17" s="706"/>
      <c r="O17" s="707"/>
    </row>
    <row r="18" spans="1:15" x14ac:dyDescent="0.15">
      <c r="C18" s="78"/>
      <c r="J18" s="21" t="s">
        <v>8</v>
      </c>
      <c r="O18" s="79"/>
    </row>
    <row r="19" spans="1:15" x14ac:dyDescent="0.15">
      <c r="C19" s="78"/>
      <c r="J19" s="24" t="s">
        <v>9</v>
      </c>
      <c r="K19" s="24"/>
      <c r="L19" s="718" t="str">
        <f>IF(+表紙!L42="","",+表紙!L42)</f>
        <v>045-775-1284</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　紫雲建設株式会社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2832</v>
      </c>
      <c r="N25" s="743"/>
      <c r="O25" s="744"/>
    </row>
    <row r="26" spans="1:15" ht="18" customHeight="1" x14ac:dyDescent="0.15">
      <c r="C26" s="467" t="s">
        <v>11</v>
      </c>
      <c r="D26" s="468"/>
      <c r="E26" s="469"/>
      <c r="F26" s="729" t="str">
        <f>+表紙!F49</f>
        <v>　横浜市金沢区鳥浜町13-12</v>
      </c>
      <c r="G26" s="730"/>
      <c r="H26" s="730"/>
      <c r="I26" s="730"/>
      <c r="J26" s="730"/>
      <c r="K26" s="730"/>
      <c r="L26" s="126" t="s">
        <v>172</v>
      </c>
      <c r="M26" s="223"/>
      <c r="N26" s="733" t="str">
        <f>IF(+表紙!N49="","",+表紙!N49)</f>
        <v>045-775-1284</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　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300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16</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2361</v>
      </c>
      <c r="I40" s="241" t="s">
        <v>4</v>
      </c>
      <c r="J40" s="447" t="s">
        <v>324</v>
      </c>
      <c r="K40" s="448"/>
      <c r="L40" s="449"/>
      <c r="M40" s="746">
        <f>+表紙!M63</f>
        <v>2361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2361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2024-06-05T06:54:30Z</dcterms:created>
  <dcterms:modified xsi:type="dcterms:W3CDTF">2024-09-09T01:47:11Z</dcterms:modified>
</cp:coreProperties>
</file>