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3250" windowHeight="1389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26" i="94" l="1"/>
  <c r="AA44" i="94"/>
  <c r="K226" i="95" s="1"/>
  <c r="K202" i="98" s="1"/>
  <c r="AA28" i="94"/>
  <c r="AA29" i="94"/>
  <c r="AA36" i="94"/>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K31" i="75" s="1"/>
  <c r="I52" i="94" s="1"/>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45" i="95" l="1"/>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R55" i="94"/>
  <c r="M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<sst xmlns="http://schemas.openxmlformats.org/spreadsheetml/2006/main" count="3175" uniqueCount="462">
  <si>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</si>
  <si>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</si>
  <si>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</si>
  <si>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</si>
  <si>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</si>
  <si>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</si>
  <si>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</si>
  <si>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</si>
  <si>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</si>
  <si>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</si>
  <si>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</si>
  <si>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</si>
  <si>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</si>
  <si>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</si>
  <si>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</si>
  <si>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</si>
  <si>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</si>
  <si>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</si>
  <si>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</si>
  <si>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</si>
  <si>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</si>
  <si>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</si>
  <si>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</si>
  <si>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</si>
  <si>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</si>
  <si>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</si>
  <si>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</si>
  <si>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</si>
  <si>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</si>
  <si>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</si>
  <si>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</si>
  <si>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</si>
  <si>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</si>
  <si>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</si>
  <si>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</si>
  <si>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</si>
  <si>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</si>
  <si>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</si>
  <si>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</si>
  <si>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</si>
  <si>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</si>
  <si>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</si>
  <si>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</si>
  <si>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</si>
  <si>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</si>
  <si>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</si>
  <si>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</si>
  <si>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</si>
  <si>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</si>
  <si>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</si>
  <si>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</si>
  <si>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</si>
  <si>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</si>
  <si>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</si>
  <si>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</si>
  <si>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</si>
  <si>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</si>
  <si>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</si>
  <si>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</si>
  <si>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</si>
  <si>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</si>
  <si>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</si>
  <si>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</si>
  <si>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</si>
  <si>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</si>
  <si>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</si>
  <si>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</si>
  <si>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</si>
  <si>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</si>
  <si>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</si>
  <si>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</si>
  <si>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</si>
  <si>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</si>
  <si>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</si>
  <si>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</si>
  <si>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</si>
  <si>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</si>
  <si>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</si>
  <si>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</si>
  <si>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</si>
  <si>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</si>
  <si>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</si>
  <si>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</si>
  <si>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</si>
  <si>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</si>
  <si>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</si>
  <si>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</si>
  <si>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</si>
  <si>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</si>
  <si>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</si>
  <si>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</si>
  <si>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</si>
  <si>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</si>
  <si>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</si>
  <si>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</si>
  <si>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</si>
  <si>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</si>
  <si>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</si>
  <si>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</si>
  <si>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</si>
  <si>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</si>
  <si>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</si>
  <si>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</si>
  <si>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</si>
  <si>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</si>
  <si>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</si>
  <si>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</si>
  <si>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</si>
  <si>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</si>
  <si>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</si>
  <si>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</si>
  <si>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</si>
  <si>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</si>
  <si>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</si>
  <si>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</si>
  <si>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</si>
  <si>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</si>
  <si>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</si>
  <si>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</si>
  <si>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</si>
  <si>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</si>
  <si>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</si>
  <si>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</si>
  <si>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</si>
  <si>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</si>
  <si>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</si>
  <si>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</si>
  <si>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</si>
  <si>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</si>
  <si>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</si>
  <si>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</si>
  <si>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</si>
  <si>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</si>
  <si>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</si>
  <si>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</si>
  <si>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</si>
  <si>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</si>
  <si>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</si>
  <si>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</si>
  <si>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</si>
  <si>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</si>
  <si>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</si>
  <si>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</si>
  <si>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</si>
  <si>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</si>
  <si>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</si>
  <si>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</si>
  <si>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</si>
  <si>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</si>
  <si>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</si>
  <si>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</si>
  <si>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</si>
  <si>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</si>
  <si>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</si>
  <si>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</si>
  <si>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</si>
  <si>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</si>
  <si>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</si>
  <si>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</si>
  <si>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</si>
  <si>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</si>
  <si>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</si>
  <si>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</si>
  <si>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</si>
  <si>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</si>
  <si>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</si>
  <si>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</si>
  <si>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</si>
  <si>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</si>
  <si>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</si>
  <si>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</si>
  <si>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</si>
  <si>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</si>
  <si>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</si>
  <si>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</si>
  <si>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</si>
  <si>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</si>
  <si>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</si>
  <si>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</si>
  <si>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</si>
  <si>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</si>
  <si>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</si>
  <si>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</si>
  <si>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</si>
  <si>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</si>
  <si>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</si>
  <si>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</si>
  <si>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</si>
  <si>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</si>
  <si>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</si>
  <si>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</si>
  <si>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</si>
  <si>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</si>
  <si>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</si>
  <si>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</si>
  <si>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</si>
  <si>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</si>
  <si>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</si>
  <si>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</si>
  <si>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</si>
  <si>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</si>
  <si>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</si>
  <si>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</si>
  <si>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</si>
  <si>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</si>
  <si>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</si>
  <si>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</si>
  <si>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</si>
  <si>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</si>
  <si>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</si>
  <si>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</si>
  <si>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</si>
  <si>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</si>
  <si>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</si>
  <si>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</si>
  <si>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</si>
  <si>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</si>
  <si>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</si>
  <si>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</si>
  <si>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</si>
  <si>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</si>
  <si>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</si>
  <si>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</si>
  <si>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</si>
  <si>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</si>
  <si>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</si>
  <si>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</si>
  <si>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</si>
  <si>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</si>
  <si>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</si>
  <si>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</si>
  <si>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</si>
  <si>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</si>
  <si>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</si>
  <si>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</si>
  <si>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</si>
  <si>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</si>
  <si>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</si>
  <si>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</si>
  <si>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</si>
  <si>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</si>
  <si>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</si>
  <si>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</si>
  <si>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</si>
  <si>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</si>
  <si>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</si>
  <si>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</si>
  <si>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</si>
  <si>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</si>
  <si>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</si>
  <si>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</si>
  <si>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</si>
  <si>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</si>
  <si>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</si>
  <si>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</si>
  <si>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</si>
  <si>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</si>
  <si>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</si>
  <si>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</si>
  <si>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</si>
  <si>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</si>
  <si>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</si>
  <si>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</si>
  <si>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</si>
  <si>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</si>
  <si>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</si>
  <si>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</si>
  <si>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</si>
  <si>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</si>
  <si>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</si>
  <si>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</si>
  <si>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</si>
  <si>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</si>
  <si>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</si>
  <si>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</si>
  <si>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</si>
  <si>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</si>
  <si>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</si>
  <si>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</si>
  <si>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</si>
  <si>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</si>
  <si>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</si>
  <si>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</si>
  <si>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</si>
  <si>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</si>
  <si>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</si>
  <si>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</si>
  <si>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</si>
  <si>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</si>
  <si>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</si>
  <si>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</si>
  <si>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</si>
  <si>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</si>
  <si>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</si>
  <si>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</si>
  <si>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</si>
  <si>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</si>
  <si>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</si>
  <si>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</si>
  <si>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</si>
  <si>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</si>
  <si>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</si>
  <si>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</si>
  <si>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</si>
  <si>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</si>
  <si>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</si>
  <si>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</si>
  <si>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</si>
  <si>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</si>
  <si>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</si>
  <si>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</si>
  <si>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</si>
  <si>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</si>
  <si>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</si>
  <si>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</si>
  <si>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</si>
  <si>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</si>
  <si>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</si>
  <si>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</si>
  <si>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</si>
  <si>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</si>
  <si>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</si>
  <si>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</si>
  <si>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</si>
  <si>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</si>
  <si>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</si>
  <si>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</si>
  <si>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</si>
  <si>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</si>
  <si>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</si>
  <si>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</si>
  <si>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</si>
  <si>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</si>
  <si>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</si>
  <si>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</si>
  <si>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</si>
  <si>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</si>
  <si>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</si>
  <si>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</si>
  <si>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</si>
  <si>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</si>
  <si>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</si>
  <si>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</si>
  <si>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</si>
  <si>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</si>
  <si>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</si>
  <si>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</si>
  <si>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</si>
  <si>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</si>
  <si>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</si>
  <si>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</si>
  <si>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</si>
  <si>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</si>
  <si>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</si>
  <si>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</si>
  <si>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</si>
  <si>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</si>
  <si>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</si>
  <si>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</si>
  <si>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</si>
  <si>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</si>
  <si>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</si>
  <si>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</si>
  <si>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</si>
  <si>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</si>
  <si>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</si>
  <si>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</si>
  <si>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</si>
  <si>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</si>
  <si>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</si>
  <si>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</si>
  <si>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</si>
  <si>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</si>
  <si>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</si>
  <si>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</si>
  <si>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</si>
  <si>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</si>
  <si>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</si>
  <si>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</si>
  <si>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</si>
  <si>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</si>
  <si>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</si>
  <si>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</si>
  <si>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</si>
  <si>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</si>
  <si>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</si>
  <si>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</si>
  <si>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</si>
  <si>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</si>
  <si>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</si>
  <si>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</si>
  <si>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</si>
  <si>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</si>
  <si>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</si>
  <si>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</si>
  <si>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</si>
  <si>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</si>
  <si>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</si>
  <si>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</si>
  <si>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</si>
  <si>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</si>
  <si>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</si>
  <si>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</si>
  <si>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</si>
  <si>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</si>
  <si>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</si>
  <si>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</si>
  <si>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</si>
  <si>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</si>
  <si>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</si>
  <si>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</si>
  <si>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</si>
  <si>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</si>
  <si>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</si>
  <si>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</si>
  <si>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</si>
  <si>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</si>
  <si>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</si>
  <si>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</si>
  <si>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</si>
  <si>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</si>
  <si>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</si>
  <si>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</si>
  <si>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</si>
  <si>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</si>
  <si>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</si>
  <si>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</si>
  <si>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</si>
  <si>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</si>
  <si>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</si>
  <si>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</si>
  <si>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</si>
  <si>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</si>
  <si>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</si>
  <si>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</si>
  <si>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</si>
  <si>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</si>
  <si>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</si>
  <si>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</si>
  <si>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</si>
  <si>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</si>
  <si>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</si>
  <si>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</si>
  <si>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</si>
  <si>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</si>
  <si>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</si>
  <si>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</si>
  <si>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</si>
  <si>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東京都新宿区四谷１-６-１コモレ四谷・四谷タワー５階</t>
    <phoneticPr fontId="3"/>
  </si>
  <si>
    <t>新菱冷熱工業株式会社 都市環境事業部
専務執行役員 事業部長　江木　毅</t>
    <phoneticPr fontId="3"/>
  </si>
  <si>
    <t>03-3357-2210</t>
    <phoneticPr fontId="3"/>
  </si>
  <si>
    <t>新菱冷熱工業株式会社 都市環境事業部</t>
    <phoneticPr fontId="3"/>
  </si>
  <si>
    <t>D08 設備工事業</t>
    <phoneticPr fontId="3"/>
  </si>
  <si>
    <t>１３９億円　(令和５年度元請完成工事高)</t>
    <phoneticPr fontId="3"/>
  </si>
  <si>
    <t>４０８人　(令和６年３月３１日現在)</t>
    <phoneticPr fontId="3"/>
  </si>
  <si>
    <t>１．廃棄物の分別
２．簡易梱包、梱包材の省略
３．工法改善（工場加工、ユニット工法等）
４．３Ｒ（ﾘﾃﾞｭｰｽ、ﾘﾕｰｽ、ﾘｻｲｸﾙ）の推進
５．有価物になり得るものを適正に判断し、有償売却を行い、産業廃棄物の
　　排出量を抑制する。</t>
    <phoneticPr fontId="3"/>
  </si>
  <si>
    <t>上記の取り組みを継続し、更に社員への周知、教育を徹底していく。</t>
    <phoneticPr fontId="3"/>
  </si>
  <si>
    <t>１.分別可能な現場については、可能な限り全ての産業廃棄物の分別を実施する。
２.石綿含有産業廃棄物は他の産業廃棄物と分けて分別を実施する。</t>
    <phoneticPr fontId="3"/>
  </si>
  <si>
    <t>これまでと同様に、可能な限り全ての産業廃棄物を分別して回収する。</t>
    <phoneticPr fontId="3"/>
  </si>
  <si>
    <t>１.委託基準を遵守し、産業廃棄物を適正に処理できる業者を選択している。
２.再生事業者登録をした業者に金属スクラップ等のリサイクル処理を委託し、
　 産業廃棄物の減量化を図っている。
３.建設副産物の適正処理･リサイクルマニュアルを作成し､社内に周知している。
４.委託先産業廃棄物中間処理場の処理状況について､現地確認等を実施している。
５.産業廃棄物の適正処理に関する社内教育を実施している。</t>
    <phoneticPr fontId="3"/>
  </si>
  <si>
    <t>令和 6 年 6 月 19 日</t>
    <phoneticPr fontId="3"/>
  </si>
  <si>
    <t>東京都新宿区四谷１-６-１コモレ四谷・四谷タワー5階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</si>
</sst>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9800"/>
          <a:ext cx="39433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433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200275"/>
          <a:ext cx="39433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8375"/>
          <a:ext cx="39433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9800"/>
          <a:ext cx="39433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9800"/>
          <a:ext cx="39433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200275"/>
          <a:ext cx="39433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200275"/>
          <a:ext cx="39433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N51" sqref="N51:U5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460</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447</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448</v>
      </c>
      <c r="M40" s="587"/>
      <c r="N40" s="587"/>
      <c r="O40" s="587"/>
      <c r="P40" s="587"/>
      <c r="Q40" s="587"/>
      <c r="R40" s="587"/>
      <c r="S40" s="587"/>
      <c r="T40" s="587"/>
      <c r="U40" s="588"/>
      <c r="W40" s="21"/>
      <c r="X40" s="21"/>
    </row>
    <row r="41" spans="1:25" ht="26.25" customHeight="1" x14ac:dyDescent="0.15">
      <c r="C41" s="86"/>
      <c r="I41" s="25"/>
      <c r="J41" s="25" t="s">
        <v>7</v>
      </c>
      <c r="K41" s="25"/>
      <c r="L41" s="587" t="s">
        <v>449</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451</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2990</v>
      </c>
      <c r="Q49" s="567"/>
      <c r="R49" s="567"/>
      <c r="S49" s="567"/>
      <c r="T49" s="567"/>
      <c r="U49" s="568"/>
    </row>
    <row r="50" spans="3:23" ht="26.25" customHeight="1" x14ac:dyDescent="0.15">
      <c r="C50" s="538" t="s">
        <v>11</v>
      </c>
      <c r="D50" s="539"/>
      <c r="E50" s="540"/>
      <c r="F50" s="549" t="s">
        <v>461</v>
      </c>
      <c r="G50" s="550"/>
      <c r="H50" s="550"/>
      <c r="I50" s="550"/>
      <c r="J50" s="550"/>
      <c r="K50" s="550"/>
      <c r="L50" s="550"/>
      <c r="M50" s="550"/>
      <c r="N50" s="341" t="s">
        <v>172</v>
      </c>
      <c r="O50" s="449"/>
      <c r="P50" s="450"/>
      <c r="Q50" s="553" t="s">
        <v>450</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453</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454</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1691.0000000000002</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1522.0000000000002</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457</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458</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1691.0000000000002</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103.1</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64.099999999999994</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f>+別紙!AA18</f>
        <v>44.3</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459</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1522.0000000000002</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92.800000000000011</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57.7</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39.9</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456</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1"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新菱冷熱工業株式会社 都市環境事業部</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9"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1"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2.2999999999999998</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2.2999999999999998</v>
      </c>
      <c r="P27" s="718"/>
      <c r="Q27" s="718"/>
      <c r="R27" s="718"/>
      <c r="S27" s="49" t="s">
        <v>38</v>
      </c>
      <c r="T27" s="70"/>
      <c r="U27" s="70"/>
      <c r="X27" s="68" t="s">
        <v>39</v>
      </c>
      <c r="Y27" s="71"/>
      <c r="AG27" s="58"/>
      <c r="AH27" s="58"/>
      <c r="AI27" s="58"/>
      <c r="AJ27" s="58"/>
      <c r="AK27" s="668">
        <f>+AG18+O27</f>
        <v>2.2999999999999998</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2.6</v>
      </c>
      <c r="G29" s="674"/>
      <c r="H29" s="214" t="s">
        <v>198</v>
      </c>
      <c r="L29" s="682"/>
      <c r="O29" s="61"/>
      <c r="P29" s="148"/>
      <c r="Q29" s="56" t="s">
        <v>183</v>
      </c>
      <c r="R29" s="679" t="s">
        <v>33</v>
      </c>
      <c r="S29" s="721"/>
      <c r="T29" s="721"/>
      <c r="U29" s="722"/>
      <c r="V29" s="53"/>
      <c r="W29" s="72"/>
      <c r="X29" s="726" t="s">
        <v>315</v>
      </c>
      <c r="Y29" s="727"/>
      <c r="Z29" s="670">
        <v>1.3</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0.8</v>
      </c>
      <c r="G30" s="674"/>
      <c r="H30" s="214" t="s">
        <v>198</v>
      </c>
      <c r="L30" s="682"/>
      <c r="O30" s="61"/>
      <c r="Q30" s="684">
        <f>+ROUND(Z28,1)+ROUND(Z29,1)+ROUND(Z30,1)</f>
        <v>2.2999999999999998</v>
      </c>
      <c r="R30" s="718"/>
      <c r="S30" s="718"/>
      <c r="T30" s="718"/>
      <c r="U30" s="49" t="s">
        <v>16</v>
      </c>
      <c r="X30" s="726" t="s">
        <v>186</v>
      </c>
      <c r="Y30" s="727"/>
      <c r="Z30" s="670"/>
      <c r="AA30" s="671"/>
      <c r="AB30" s="671"/>
      <c r="AC30" s="671"/>
      <c r="AD30" s="671"/>
      <c r="AE30" s="49" t="s">
        <v>13</v>
      </c>
      <c r="AK30" s="655">
        <v>0.7</v>
      </c>
      <c r="AL30" s="656"/>
      <c r="AM30" s="656"/>
      <c r="AN30" s="656"/>
      <c r="AO30" s="57" t="s">
        <v>13</v>
      </c>
      <c r="AR30" s="667"/>
      <c r="AS30" s="664"/>
      <c r="AT30" s="664"/>
      <c r="AU30" s="665"/>
    </row>
    <row r="31" spans="2:48" ht="27" customHeight="1" thickTop="1" thickBot="1" x14ac:dyDescent="0.2">
      <c r="B31" s="690" t="s">
        <v>375</v>
      </c>
      <c r="C31" s="679"/>
      <c r="D31" s="679"/>
      <c r="E31" s="680"/>
      <c r="F31" s="673">
        <v>1.1000000000000001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9"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2"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2"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430.6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478.4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430.6</v>
      </c>
      <c r="P27" s="718"/>
      <c r="Q27" s="718"/>
      <c r="R27" s="718"/>
      <c r="S27" s="49" t="s">
        <v>38</v>
      </c>
      <c r="T27" s="70"/>
      <c r="U27" s="70"/>
      <c r="X27" s="68" t="s">
        <v>39</v>
      </c>
      <c r="Y27" s="71"/>
      <c r="AG27" s="58"/>
      <c r="AH27" s="58"/>
      <c r="AI27" s="58"/>
      <c r="AJ27" s="58"/>
      <c r="AK27" s="668">
        <f>+AG18+O27</f>
        <v>430.6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478.4</v>
      </c>
      <c r="G29" s="674"/>
      <c r="H29" s="214" t="s">
        <v>198</v>
      </c>
      <c r="L29" s="682"/>
      <c r="O29" s="61"/>
      <c r="P29" s="148"/>
      <c r="Q29" s="56" t="s">
        <v>183</v>
      </c>
      <c r="R29" s="679" t="s">
        <v>33</v>
      </c>
      <c r="S29" s="721"/>
      <c r="T29" s="721"/>
      <c r="U29" s="722"/>
      <c r="V29" s="53"/>
      <c r="W29" s="72"/>
      <c r="X29" s="726" t="s">
        <v>315</v>
      </c>
      <c r="Y29" s="727"/>
      <c r="Z29" s="670">
        <v>413.6</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18.899999999999999</v>
      </c>
      <c r="G30" s="674"/>
      <c r="H30" s="214" t="s">
        <v>198</v>
      </c>
      <c r="L30" s="682"/>
      <c r="O30" s="61"/>
      <c r="Q30" s="684">
        <f>+ROUND(Z28,1)+ROUND(Z29,1)+ROUND(Z30,1)</f>
        <v>413.6</v>
      </c>
      <c r="R30" s="718"/>
      <c r="S30" s="718"/>
      <c r="T30" s="718"/>
      <c r="U30" s="49" t="s">
        <v>16</v>
      </c>
      <c r="X30" s="726" t="s">
        <v>186</v>
      </c>
      <c r="Y30" s="727"/>
      <c r="Z30" s="670"/>
      <c r="AA30" s="671"/>
      <c r="AB30" s="671"/>
      <c r="AC30" s="671"/>
      <c r="AD30" s="671"/>
      <c r="AE30" s="49" t="s">
        <v>13</v>
      </c>
      <c r="AK30" s="655">
        <v>17</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17</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9"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13.4</v>
      </c>
      <c r="P27" s="718"/>
      <c r="Q27" s="718"/>
      <c r="R27" s="718"/>
      <c r="S27" s="49" t="s">
        <v>38</v>
      </c>
      <c r="T27" s="70"/>
      <c r="U27" s="70"/>
      <c r="X27" s="68" t="s">
        <v>39</v>
      </c>
      <c r="Y27" s="71"/>
      <c r="AG27" s="58"/>
      <c r="AH27" s="58"/>
      <c r="AI27" s="58"/>
      <c r="AJ27" s="58"/>
      <c r="AK27" s="668">
        <f>+AG18+O27</f>
        <v>13.4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14.9</v>
      </c>
      <c r="G29" s="674"/>
      <c r="H29" s="214" t="s">
        <v>198</v>
      </c>
      <c r="L29" s="682"/>
      <c r="O29" s="61"/>
      <c r="P29" s="148"/>
      <c r="Q29" s="56" t="s">
        <v>183</v>
      </c>
      <c r="R29" s="679" t="s">
        <v>33</v>
      </c>
      <c r="S29" s="721"/>
      <c r="T29" s="721"/>
      <c r="U29" s="722"/>
      <c r="V29" s="53"/>
      <c r="W29" s="72"/>
      <c r="X29" s="726" t="s">
        <v>315</v>
      </c>
      <c r="Y29" s="727"/>
      <c r="Z29" s="670">
        <v>13.4</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13.4</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13.4</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14.9</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9"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26.5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29.4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26.5</v>
      </c>
      <c r="P27" s="718"/>
      <c r="Q27" s="718"/>
      <c r="R27" s="718"/>
      <c r="S27" s="49" t="s">
        <v>38</v>
      </c>
      <c r="T27" s="70"/>
      <c r="U27" s="70"/>
      <c r="X27" s="68" t="s">
        <v>39</v>
      </c>
      <c r="Y27" s="71"/>
      <c r="AG27" s="58"/>
      <c r="AH27" s="58"/>
      <c r="AI27" s="58"/>
      <c r="AJ27" s="58"/>
      <c r="AK27" s="668">
        <f>+AG18+O27</f>
        <v>26.5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29.4</v>
      </c>
      <c r="G29" s="674"/>
      <c r="H29" s="214" t="s">
        <v>198</v>
      </c>
      <c r="L29" s="682"/>
      <c r="O29" s="61"/>
      <c r="P29" s="148"/>
      <c r="Q29" s="56" t="s">
        <v>183</v>
      </c>
      <c r="R29" s="679" t="s">
        <v>33</v>
      </c>
      <c r="S29" s="721"/>
      <c r="T29" s="721"/>
      <c r="U29" s="722"/>
      <c r="V29" s="53"/>
      <c r="W29" s="72"/>
      <c r="X29" s="726" t="s">
        <v>315</v>
      </c>
      <c r="Y29" s="727"/>
      <c r="Z29" s="670">
        <v>26.5</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26.5</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26.5</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29.4</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1"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2"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2"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2"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1"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784.9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872.1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784.9</v>
      </c>
      <c r="P27" s="718"/>
      <c r="Q27" s="718"/>
      <c r="R27" s="718"/>
      <c r="S27" s="49" t="s">
        <v>38</v>
      </c>
      <c r="T27" s="70"/>
      <c r="U27" s="70"/>
      <c r="X27" s="68" t="s">
        <v>39</v>
      </c>
      <c r="Y27" s="71"/>
      <c r="AG27" s="58"/>
      <c r="AH27" s="58"/>
      <c r="AI27" s="58"/>
      <c r="AJ27" s="58"/>
      <c r="AK27" s="668">
        <f>+AG18+O27</f>
        <v>784.9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872.1</v>
      </c>
      <c r="G29" s="674"/>
      <c r="H29" s="214" t="s">
        <v>198</v>
      </c>
      <c r="L29" s="682"/>
      <c r="O29" s="61"/>
      <c r="P29" s="148"/>
      <c r="Q29" s="56" t="s">
        <v>183</v>
      </c>
      <c r="R29" s="679" t="s">
        <v>33</v>
      </c>
      <c r="S29" s="721"/>
      <c r="T29" s="721"/>
      <c r="U29" s="722"/>
      <c r="V29" s="53"/>
      <c r="W29" s="72"/>
      <c r="X29" s="726" t="s">
        <v>315</v>
      </c>
      <c r="Y29" s="727"/>
      <c r="Z29" s="670">
        <v>784.9</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784.9</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7"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119.9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133.19999999999999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119.9</v>
      </c>
      <c r="P27" s="718"/>
      <c r="Q27" s="718"/>
      <c r="R27" s="718"/>
      <c r="S27" s="49" t="s">
        <v>38</v>
      </c>
      <c r="T27" s="70"/>
      <c r="U27" s="70"/>
      <c r="X27" s="68" t="s">
        <v>39</v>
      </c>
      <c r="Y27" s="71"/>
      <c r="AG27" s="58"/>
      <c r="AH27" s="58"/>
      <c r="AI27" s="58"/>
      <c r="AJ27" s="58"/>
      <c r="AK27" s="668">
        <f>+AG18+O27</f>
        <v>119.9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133.19999999999999</v>
      </c>
      <c r="G29" s="674"/>
      <c r="H29" s="214" t="s">
        <v>198</v>
      </c>
      <c r="L29" s="682"/>
      <c r="O29" s="61"/>
      <c r="P29" s="148"/>
      <c r="Q29" s="56" t="s">
        <v>183</v>
      </c>
      <c r="R29" s="679" t="s">
        <v>33</v>
      </c>
      <c r="S29" s="721"/>
      <c r="T29" s="721"/>
      <c r="U29" s="722"/>
      <c r="V29" s="53"/>
      <c r="W29" s="72"/>
      <c r="X29" s="726" t="s">
        <v>315</v>
      </c>
      <c r="Y29" s="727"/>
      <c r="Z29" s="670">
        <v>119.9</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119.9</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1"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5"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56.7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56.7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56.7</v>
      </c>
      <c r="P27" s="718"/>
      <c r="Q27" s="718"/>
      <c r="R27" s="718"/>
      <c r="S27" s="49" t="s">
        <v>38</v>
      </c>
      <c r="T27" s="70"/>
      <c r="U27" s="70"/>
      <c r="X27" s="68" t="s">
        <v>39</v>
      </c>
      <c r="Y27" s="71"/>
      <c r="AG27" s="58"/>
      <c r="AH27" s="58"/>
      <c r="AI27" s="58"/>
      <c r="AJ27" s="58"/>
      <c r="AK27" s="668">
        <f>+AG18+O27</f>
        <v>56.7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56.7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63</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63</v>
      </c>
      <c r="G30" s="674"/>
      <c r="H30" s="214" t="s">
        <v>198</v>
      </c>
      <c r="L30" s="682"/>
      <c r="O30" s="61"/>
      <c r="Q30" s="684">
        <f>+ROUND(Z28,1)+ROUND(Z29,1)+ROUND(Z30,1)</f>
        <v>56.7</v>
      </c>
      <c r="R30" s="718"/>
      <c r="S30" s="718"/>
      <c r="T30" s="718"/>
      <c r="U30" s="49" t="s">
        <v>16</v>
      </c>
      <c r="X30" s="726" t="s">
        <v>186</v>
      </c>
      <c r="Y30" s="727"/>
      <c r="Z30" s="670"/>
      <c r="AA30" s="671"/>
      <c r="AB30" s="671"/>
      <c r="AC30" s="671"/>
      <c r="AD30" s="671"/>
      <c r="AE30" s="49" t="s">
        <v>13</v>
      </c>
      <c r="AK30" s="655">
        <v>56.7</v>
      </c>
      <c r="AL30" s="656"/>
      <c r="AM30" s="656"/>
      <c r="AN30" s="656"/>
      <c r="AO30" s="57" t="s">
        <v>13</v>
      </c>
      <c r="AR30" s="667"/>
      <c r="AS30" s="664"/>
      <c r="AT30" s="664"/>
      <c r="AU30" s="665"/>
    </row>
    <row r="31" spans="2:48" ht="27" customHeight="1" thickTop="1" thickBot="1" x14ac:dyDescent="0.2">
      <c r="B31" s="690" t="s">
        <v>375</v>
      </c>
      <c r="C31" s="679"/>
      <c r="D31" s="679"/>
      <c r="E31" s="680"/>
      <c r="F31" s="673">
        <v>63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12"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topLeftCell="A11"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9"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5"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新菱冷熱工業株式会社 都市環境事業部</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87.699999999999989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97.4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87.699999999999989</v>
      </c>
      <c r="P27" s="718"/>
      <c r="Q27" s="718"/>
      <c r="R27" s="718"/>
      <c r="S27" s="49" t="s">
        <v>38</v>
      </c>
      <c r="T27" s="70"/>
      <c r="U27" s="70"/>
      <c r="X27" s="68" t="s">
        <v>39</v>
      </c>
      <c r="Y27" s="71"/>
      <c r="AG27" s="58"/>
      <c r="AH27" s="58"/>
      <c r="AI27" s="58"/>
      <c r="AJ27" s="58"/>
      <c r="AK27" s="668">
        <f>+AG18+O27</f>
        <v>87.699999999999989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97.4</v>
      </c>
      <c r="G29" s="674"/>
      <c r="H29" s="214" t="s">
        <v>198</v>
      </c>
      <c r="L29" s="682"/>
      <c r="O29" s="61"/>
      <c r="P29" s="148"/>
      <c r="Q29" s="56" t="s">
        <v>183</v>
      </c>
      <c r="R29" s="679" t="s">
        <v>33</v>
      </c>
      <c r="S29" s="721"/>
      <c r="T29" s="721"/>
      <c r="U29" s="722"/>
      <c r="V29" s="53"/>
      <c r="W29" s="72"/>
      <c r="X29" s="726" t="s">
        <v>315</v>
      </c>
      <c r="Y29" s="727"/>
      <c r="Z29" s="670">
        <v>69.3</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20.399999999999999</v>
      </c>
      <c r="G30" s="674"/>
      <c r="H30" s="214" t="s">
        <v>198</v>
      </c>
      <c r="L30" s="682"/>
      <c r="O30" s="61"/>
      <c r="Q30" s="684">
        <f>+ROUND(Z28,1)+ROUND(Z29,1)+ROUND(Z30,1)</f>
        <v>69.3</v>
      </c>
      <c r="R30" s="718"/>
      <c r="S30" s="718"/>
      <c r="T30" s="718"/>
      <c r="U30" s="49" t="s">
        <v>16</v>
      </c>
      <c r="X30" s="726" t="s">
        <v>186</v>
      </c>
      <c r="Y30" s="727"/>
      <c r="Z30" s="670"/>
      <c r="AA30" s="671"/>
      <c r="AB30" s="671"/>
      <c r="AC30" s="671"/>
      <c r="AD30" s="671"/>
      <c r="AE30" s="49" t="s">
        <v>13</v>
      </c>
      <c r="AK30" s="655">
        <v>18.399999999999999</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18.399999999999999</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新菱冷熱工業株式会社 都市環境事業部</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2.6</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478.4</v>
      </c>
      <c r="M9" s="377">
        <f>IF(OR(ｷ.紙くず!F24&gt;0,ｷ.紙くず!F24&lt;0),ｷ.紙くず!F24,IF(M$19&gt;0,"0",0))</f>
        <v>14.9</v>
      </c>
      <c r="N9" s="377">
        <f>IF(OR(ｸ.木くず!F24&gt;0,ｸ.木くず!F24&lt;0),ｸ.木くず!F24,IF(N$19&gt;0,"0",0))</f>
        <v>29.4</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872.1</v>
      </c>
      <c r="T9" s="377">
        <f>IF(OR(ｾ.ｶﾞﾗｽ･ｺﾝｸﾘ･陶磁器くず!F24&gt;0,ｾ.ｶﾞﾗｽ･ｺﾝｸﾘ･陶磁器くず!F24&lt;0),ｾ.ｶﾞﾗｽ･ｺﾝｸﾘ･陶磁器くず!F24,IF(T$19&gt;0,"0",0))</f>
        <v>133.19999999999999</v>
      </c>
      <c r="U9" s="377">
        <f>IF(OR(ｿ.鉱さい!F24&gt;0,ｿ.鉱さい!F24&lt;0),ｿ.鉱さい!F24,IF(U$19&gt;0,"0",0))</f>
        <v>0</v>
      </c>
      <c r="V9" s="377">
        <f>IF(OR(ﾀ.がれき類!F24&gt;0,ﾀ.がれき類!F24&lt;0),ﾀ.がれき類!F24,IF(V$19&gt;0,"0",0))</f>
        <v>63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97.4</v>
      </c>
      <c r="AA9" s="379">
        <f>IF(SUM(G9:Z9)&gt;0,SUM(G9:Z9),IF(AA$19&gt;0,"0",0))</f>
        <v>1691.0000000000002</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2.6</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478.4</v>
      </c>
      <c r="M14" s="383">
        <f>IF(OR(ｷ.紙くず!F29&gt;0,ｷ.紙くず!F29&lt;0),ｷ.紙くず!F29,IF(M$19&gt;0,"0",0))</f>
        <v>14.9</v>
      </c>
      <c r="N14" s="383">
        <f>IF(OR(ｸ.木くず!F29&gt;0,ｸ.木くず!F29&lt;0),ｸ.木くず!F29,IF(N$19&gt;0,"0",0))</f>
        <v>29.4</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872.1</v>
      </c>
      <c r="T14" s="383">
        <f>IF(OR(ｾ.ｶﾞﾗｽ･ｺﾝｸﾘ･陶磁器くず!F29&gt;0,ｾ.ｶﾞﾗｽ･ｺﾝｸﾘ･陶磁器くず!F29&lt;0),ｾ.ｶﾞﾗｽ･ｺﾝｸﾘ･陶磁器くず!F29,IF(T$19&gt;0,"0",0))</f>
        <v>133.19999999999999</v>
      </c>
      <c r="U14" s="383">
        <f>IF(OR(ｿ.鉱さい!F29&gt;0,ｿ.鉱さい!F29&lt;0),ｿ.鉱さい!F29,IF(U$19&gt;0,"0",0))</f>
        <v>0</v>
      </c>
      <c r="V14" s="383">
        <f>IF(OR(ﾀ.がれき類!F29&gt;0,ﾀ.がれき類!F29&lt;0),ﾀ.がれき類!F29,IF(V$19&gt;0,"0",0))</f>
        <v>63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97.4</v>
      </c>
      <c r="AA14" s="385">
        <f t="shared" si="0"/>
        <v>1691.0000000000002</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0.8</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18.899999999999999</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63</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20.399999999999999</v>
      </c>
      <c r="AA15" s="385">
        <f t="shared" si="0"/>
        <v>103.1</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1.1000000000000001</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t="str">
        <f>IF(OR(ｷ.紙くず!F31&gt;0,ｷ.紙くず!F31&lt;0),ｷ.紙くず!F31,IF(M$19&gt;0,"0",0))</f>
        <v>0</v>
      </c>
      <c r="N16" s="383" t="str">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63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64.099999999999994</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14.9</v>
      </c>
      <c r="N18" s="386">
        <f>IF(OR(ｸ.木くず!F33&gt;0,ｸ.木くず!F33&lt;0),ｸ.木くず!F33,IF(N$19&gt;0,"0",0))</f>
        <v>29.4</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f t="shared" si="0"/>
        <v>44.3</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2.2999999999999998</v>
      </c>
      <c r="J19" s="389">
        <f t="shared" si="1"/>
        <v>0</v>
      </c>
      <c r="K19" s="389">
        <f t="shared" si="1"/>
        <v>0</v>
      </c>
      <c r="L19" s="389">
        <f t="shared" si="1"/>
        <v>430.6</v>
      </c>
      <c r="M19" s="389">
        <f t="shared" si="1"/>
        <v>13.4</v>
      </c>
      <c r="N19" s="389">
        <f t="shared" si="1"/>
        <v>26.5</v>
      </c>
      <c r="O19" s="389">
        <f t="shared" si="1"/>
        <v>0</v>
      </c>
      <c r="P19" s="389">
        <f t="shared" si="1"/>
        <v>0</v>
      </c>
      <c r="Q19" s="389">
        <f t="shared" si="1"/>
        <v>0</v>
      </c>
      <c r="R19" s="389">
        <f t="shared" si="1"/>
        <v>0</v>
      </c>
      <c r="S19" s="389">
        <f t="shared" si="1"/>
        <v>784.9</v>
      </c>
      <c r="T19" s="389">
        <f t="shared" si="1"/>
        <v>119.9</v>
      </c>
      <c r="U19" s="389">
        <f t="shared" si="1"/>
        <v>0</v>
      </c>
      <c r="V19" s="389">
        <f t="shared" si="1"/>
        <v>56.7</v>
      </c>
      <c r="W19" s="389">
        <f t="shared" si="1"/>
        <v>0</v>
      </c>
      <c r="X19" s="389">
        <f t="shared" si="1"/>
        <v>0</v>
      </c>
      <c r="Y19" s="389">
        <f t="shared" si="1"/>
        <v>0</v>
      </c>
      <c r="Z19" s="390">
        <f t="shared" si="1"/>
        <v>87.699999999999989</v>
      </c>
      <c r="AA19" s="391">
        <f t="shared" ref="AA19:AA25" si="2">SUM(G19:Z19)</f>
        <v>1522.0000000000002</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2.2999999999999998</v>
      </c>
      <c r="J37" s="424">
        <f t="shared" si="8"/>
        <v>0</v>
      </c>
      <c r="K37" s="424">
        <f t="shared" si="8"/>
        <v>0</v>
      </c>
      <c r="L37" s="424">
        <f t="shared" si="8"/>
        <v>430.6</v>
      </c>
      <c r="M37" s="424">
        <f t="shared" si="8"/>
        <v>13.4</v>
      </c>
      <c r="N37" s="424">
        <f t="shared" si="8"/>
        <v>26.5</v>
      </c>
      <c r="O37" s="424">
        <f t="shared" si="8"/>
        <v>0</v>
      </c>
      <c r="P37" s="424">
        <f t="shared" si="8"/>
        <v>0</v>
      </c>
      <c r="Q37" s="424">
        <f t="shared" si="8"/>
        <v>0</v>
      </c>
      <c r="R37" s="424">
        <f t="shared" si="8"/>
        <v>0</v>
      </c>
      <c r="S37" s="424">
        <f t="shared" si="8"/>
        <v>784.9</v>
      </c>
      <c r="T37" s="424">
        <f t="shared" si="8"/>
        <v>119.9</v>
      </c>
      <c r="U37" s="424">
        <f t="shared" si="8"/>
        <v>0</v>
      </c>
      <c r="V37" s="424">
        <f t="shared" si="8"/>
        <v>56.7</v>
      </c>
      <c r="W37" s="424">
        <f t="shared" si="8"/>
        <v>0</v>
      </c>
      <c r="X37" s="424">
        <f t="shared" si="8"/>
        <v>0</v>
      </c>
      <c r="Y37" s="424">
        <f t="shared" si="8"/>
        <v>0</v>
      </c>
      <c r="Z37" s="425">
        <f t="shared" si="8"/>
        <v>87.699999999999989</v>
      </c>
      <c r="AA37" s="426">
        <f t="shared" si="4"/>
        <v>1522.0000000000002</v>
      </c>
    </row>
    <row r="38" spans="2:27" ht="24" customHeight="1" x14ac:dyDescent="0.15">
      <c r="B38" s="170"/>
      <c r="C38" s="809"/>
      <c r="D38" s="227"/>
      <c r="E38" s="225" t="s">
        <v>319</v>
      </c>
      <c r="F38" s="443"/>
      <c r="G38" s="415">
        <f t="shared" ref="G38:Z38" si="9">SUM(G39:G41)</f>
        <v>0</v>
      </c>
      <c r="H38" s="415">
        <f t="shared" si="9"/>
        <v>0</v>
      </c>
      <c r="I38" s="415">
        <f t="shared" si="9"/>
        <v>2.2999999999999998</v>
      </c>
      <c r="J38" s="415">
        <f t="shared" si="9"/>
        <v>0</v>
      </c>
      <c r="K38" s="415">
        <f t="shared" si="9"/>
        <v>0</v>
      </c>
      <c r="L38" s="415">
        <f t="shared" si="9"/>
        <v>413.6</v>
      </c>
      <c r="M38" s="415">
        <f t="shared" si="9"/>
        <v>13.4</v>
      </c>
      <c r="N38" s="415">
        <f t="shared" si="9"/>
        <v>26.5</v>
      </c>
      <c r="O38" s="415">
        <f t="shared" si="9"/>
        <v>0</v>
      </c>
      <c r="P38" s="415">
        <f t="shared" si="9"/>
        <v>0</v>
      </c>
      <c r="Q38" s="415">
        <f t="shared" si="9"/>
        <v>0</v>
      </c>
      <c r="R38" s="415">
        <f t="shared" si="9"/>
        <v>0</v>
      </c>
      <c r="S38" s="415">
        <f t="shared" si="9"/>
        <v>784.9</v>
      </c>
      <c r="T38" s="415">
        <f t="shared" si="9"/>
        <v>119.9</v>
      </c>
      <c r="U38" s="415">
        <f t="shared" si="9"/>
        <v>0</v>
      </c>
      <c r="V38" s="415">
        <f t="shared" si="9"/>
        <v>56.7</v>
      </c>
      <c r="W38" s="415">
        <f t="shared" si="9"/>
        <v>0</v>
      </c>
      <c r="X38" s="415">
        <f t="shared" si="9"/>
        <v>0</v>
      </c>
      <c r="Y38" s="415">
        <f t="shared" si="9"/>
        <v>0</v>
      </c>
      <c r="Z38" s="416">
        <f t="shared" si="9"/>
        <v>69.3</v>
      </c>
      <c r="AA38" s="417">
        <f t="shared" si="4"/>
        <v>1486.6000000000001</v>
      </c>
    </row>
    <row r="39" spans="2:27" ht="24" customHeight="1" x14ac:dyDescent="0.15">
      <c r="B39" s="170"/>
      <c r="C39" s="809"/>
      <c r="D39" s="228"/>
      <c r="E39" s="223"/>
      <c r="F39" s="221" t="s">
        <v>233</v>
      </c>
      <c r="G39" s="418">
        <f>+ｱ.燃え殻!$Z$28</f>
        <v>0</v>
      </c>
      <c r="H39" s="418">
        <f>+ｲ.汚泥!$Z$28</f>
        <v>0</v>
      </c>
      <c r="I39" s="418">
        <f>+ｳ.廃油!$Z$28</f>
        <v>1</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56.7</v>
      </c>
      <c r="W39" s="418">
        <f>+ﾁ.動物のふん尿!$Z$28</f>
        <v>0</v>
      </c>
      <c r="X39" s="418">
        <f>+ﾂ.動物の死体!$Z$28</f>
        <v>0</v>
      </c>
      <c r="Y39" s="418">
        <f>+ﾃ.ばいじん!$Z$28</f>
        <v>0</v>
      </c>
      <c r="Z39" s="419">
        <f>+ﾄ.混合廃棄物その他!$Z$28</f>
        <v>0</v>
      </c>
      <c r="AA39" s="420">
        <f t="shared" si="4"/>
        <v>57.7</v>
      </c>
    </row>
    <row r="40" spans="2:27" ht="24" customHeight="1" x14ac:dyDescent="0.15">
      <c r="B40" s="170"/>
      <c r="C40" s="809"/>
      <c r="D40" s="228"/>
      <c r="E40" s="223"/>
      <c r="F40" s="221" t="s">
        <v>318</v>
      </c>
      <c r="G40" s="418">
        <f>+ｱ.燃え殻!$Z$29</f>
        <v>0</v>
      </c>
      <c r="H40" s="418">
        <f>+ｲ.汚泥!$Z$29</f>
        <v>0</v>
      </c>
      <c r="I40" s="418">
        <f>+ｳ.廃油!$Z$29</f>
        <v>1.3</v>
      </c>
      <c r="J40" s="418">
        <f>+ｴ.廃酸!$Z$29</f>
        <v>0</v>
      </c>
      <c r="K40" s="418">
        <f>+ｵ.廃ｱﾙｶﾘ!$Z$29</f>
        <v>0</v>
      </c>
      <c r="L40" s="418">
        <f>+ｶ.廃ﾌﾟﾗ類!$Z$29</f>
        <v>413.6</v>
      </c>
      <c r="M40" s="418">
        <f>+ｷ.紙くず!$Z$29</f>
        <v>13.4</v>
      </c>
      <c r="N40" s="418">
        <f>+ｸ.木くず!$Z$29</f>
        <v>26.5</v>
      </c>
      <c r="O40" s="418">
        <f>+ｹ.繊維くず!$Z$29</f>
        <v>0</v>
      </c>
      <c r="P40" s="418">
        <f>+ｺ.動植物性残さ!$Z$29</f>
        <v>0</v>
      </c>
      <c r="Q40" s="418">
        <f>+ｻ.動物系固形不要物!$Z$29</f>
        <v>0</v>
      </c>
      <c r="R40" s="418">
        <f>+ｼ.ｺﾞﾑくず!$Z$29</f>
        <v>0</v>
      </c>
      <c r="S40" s="418">
        <f>+ｽ.金属くず!$Z$29</f>
        <v>784.9</v>
      </c>
      <c r="T40" s="418">
        <f>+ｾ.ｶﾞﾗｽ･ｺﾝｸﾘ･陶磁器くず!$Z$29</f>
        <v>119.9</v>
      </c>
      <c r="U40" s="418">
        <f>+ｿ.鉱さい!$Z$29</f>
        <v>0</v>
      </c>
      <c r="V40" s="418">
        <f>+ﾀ.がれき類!$Z$29</f>
        <v>0</v>
      </c>
      <c r="W40" s="418">
        <f>+ﾁ.動物のふん尿!$Z$29</f>
        <v>0</v>
      </c>
      <c r="X40" s="418">
        <f>+ﾂ.動物の死体!$Z$29</f>
        <v>0</v>
      </c>
      <c r="Y40" s="418">
        <f>+ﾃ.ばいじん!$Z$29</f>
        <v>0</v>
      </c>
      <c r="Z40" s="419">
        <f>+ﾄ.混合廃棄物その他!$Z$29</f>
        <v>69.3</v>
      </c>
      <c r="AA40" s="420">
        <f t="shared" si="4"/>
        <v>1428.9</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17</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18.399999999999999</v>
      </c>
      <c r="AA42" s="423">
        <f>SUM(G42:Z42)</f>
        <v>35.4</v>
      </c>
    </row>
    <row r="43" spans="2:27" ht="24" customHeight="1" x14ac:dyDescent="0.15">
      <c r="B43" s="170"/>
      <c r="C43" s="128" t="s">
        <v>235</v>
      </c>
      <c r="D43" s="789" t="s">
        <v>349</v>
      </c>
      <c r="E43" s="789"/>
      <c r="F43" s="790"/>
      <c r="G43" s="427">
        <f>+ｱ.燃え殻!$AK$27</f>
        <v>0</v>
      </c>
      <c r="H43" s="427">
        <f>+ｲ.汚泥!$AK$27</f>
        <v>0</v>
      </c>
      <c r="I43" s="427">
        <f>+ｳ.廃油!$AK$27</f>
        <v>2.2999999999999998</v>
      </c>
      <c r="J43" s="427">
        <f>+ｴ.廃酸!$AK$27</f>
        <v>0</v>
      </c>
      <c r="K43" s="427">
        <f>+ｵ.廃ｱﾙｶﾘ!$AK$27</f>
        <v>0</v>
      </c>
      <c r="L43" s="427">
        <f>+ｶ.廃ﾌﾟﾗ類!$AK$27</f>
        <v>430.6</v>
      </c>
      <c r="M43" s="427">
        <f>+ｷ.紙くず!$AK$27</f>
        <v>13.4</v>
      </c>
      <c r="N43" s="427">
        <f>+ｸ.木くず!$AK$27</f>
        <v>26.5</v>
      </c>
      <c r="O43" s="427">
        <f>+ｹ.繊維くず!$AK$27</f>
        <v>0</v>
      </c>
      <c r="P43" s="427">
        <f>+ｺ.動植物性残さ!$AK$27</f>
        <v>0</v>
      </c>
      <c r="Q43" s="427">
        <f>+ｻ.動物系固形不要物!$AK$27</f>
        <v>0</v>
      </c>
      <c r="R43" s="427">
        <f>+ｼ.ｺﾞﾑくず!$AK$27</f>
        <v>0</v>
      </c>
      <c r="S43" s="427">
        <f>+ｽ.金属くず!$AK$27</f>
        <v>784.9</v>
      </c>
      <c r="T43" s="427">
        <f>+ｾ.ｶﾞﾗｽ･ｺﾝｸﾘ･陶磁器くず!$AK$27</f>
        <v>119.9</v>
      </c>
      <c r="U43" s="427">
        <f>+ｿ.鉱さい!$AK$27</f>
        <v>0</v>
      </c>
      <c r="V43" s="427">
        <f>+ﾀ.がれき類!$AK$27</f>
        <v>56.7</v>
      </c>
      <c r="W43" s="427">
        <f>+ﾁ.動物のふん尿!$AK$27</f>
        <v>0</v>
      </c>
      <c r="X43" s="427">
        <f>+ﾂ.動物の死体!$AK$27</f>
        <v>0</v>
      </c>
      <c r="Y43" s="427">
        <f>+ﾃ.ばいじん!$AK$27</f>
        <v>0</v>
      </c>
      <c r="Z43" s="428">
        <f>+ﾄ.混合廃棄物その他!$AK$27</f>
        <v>87.699999999999989</v>
      </c>
      <c r="AA43" s="429">
        <f t="shared" si="4"/>
        <v>1522.0000000000002</v>
      </c>
    </row>
    <row r="44" spans="2:27" ht="24" customHeight="1" x14ac:dyDescent="0.15">
      <c r="B44" s="170"/>
      <c r="C44" s="177"/>
      <c r="D44" s="175" t="s">
        <v>188</v>
      </c>
      <c r="E44" s="806" t="s">
        <v>236</v>
      </c>
      <c r="F44" s="807"/>
      <c r="G44" s="430">
        <f>+ｱ.燃え殻!$AK$30</f>
        <v>0</v>
      </c>
      <c r="H44" s="430">
        <f>+ｲ.汚泥!$AK$30</f>
        <v>0</v>
      </c>
      <c r="I44" s="430">
        <f>+ｳ.廃油!$AK$30</f>
        <v>0.7</v>
      </c>
      <c r="J44" s="430">
        <f>+ｴ.廃酸!$AK$30</f>
        <v>0</v>
      </c>
      <c r="K44" s="430">
        <f>+ｵ.廃ｱﾙｶﾘ!$AK$30</f>
        <v>0</v>
      </c>
      <c r="L44" s="430">
        <f>+ｶ.廃ﾌﾟﾗ類!$AK$30</f>
        <v>17</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56.7</v>
      </c>
      <c r="W44" s="430">
        <f>+ﾁ.動物のふん尿!$AK$30</f>
        <v>0</v>
      </c>
      <c r="X44" s="430">
        <f>+ﾂ.動物の死体!$AK$30</f>
        <v>0</v>
      </c>
      <c r="Y44" s="430">
        <f>+ﾃ.ばいじん!$AK$30</f>
        <v>0</v>
      </c>
      <c r="Z44" s="431">
        <f>+ﾄ.混合廃棄物その他!$AK$30</f>
        <v>18.399999999999999</v>
      </c>
      <c r="AA44" s="432">
        <f t="shared" si="4"/>
        <v>92.800000000000011</v>
      </c>
    </row>
    <row r="45" spans="2:27" ht="24" customHeight="1" x14ac:dyDescent="0.15">
      <c r="B45" s="170"/>
      <c r="C45" s="177"/>
      <c r="D45" s="442" t="s">
        <v>190</v>
      </c>
      <c r="E45" s="799" t="s">
        <v>237</v>
      </c>
      <c r="F45" s="800"/>
      <c r="G45" s="433">
        <f>+ｱ.燃え殻!$AR$24</f>
        <v>0</v>
      </c>
      <c r="H45" s="433">
        <f>+ｲ.汚泥!$AR$24</f>
        <v>0</v>
      </c>
      <c r="I45" s="433">
        <f>+ｳ.廃油!$AR$24</f>
        <v>1</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56.7</v>
      </c>
      <c r="W45" s="433">
        <f>+ﾁ.動物のふん尿!$AR$24</f>
        <v>0</v>
      </c>
      <c r="X45" s="433">
        <f>+ﾂ.動物の死体!$AR$24</f>
        <v>0</v>
      </c>
      <c r="Y45" s="433">
        <f>+ﾃ.ばいじん!$AR$24</f>
        <v>0</v>
      </c>
      <c r="Z45" s="434">
        <f>+ﾄ.混合廃棄物その他!$AR$24</f>
        <v>0</v>
      </c>
      <c r="AA45" s="435">
        <f t="shared" si="4"/>
        <v>57.7</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13.4</v>
      </c>
      <c r="N47" s="436">
        <f>+ｸ.木くず!$AR$31</f>
        <v>26.5</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39.9</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4.9000000000000004</v>
      </c>
      <c r="J55" s="480">
        <f t="shared" si="10"/>
        <v>0</v>
      </c>
      <c r="K55" s="480">
        <f t="shared" si="10"/>
        <v>0</v>
      </c>
      <c r="L55" s="480">
        <f t="shared" si="10"/>
        <v>909</v>
      </c>
      <c r="M55" s="480">
        <f t="shared" si="10"/>
        <v>28.3</v>
      </c>
      <c r="N55" s="480">
        <f t="shared" si="10"/>
        <v>55.9</v>
      </c>
      <c r="O55" s="480">
        <f t="shared" si="10"/>
        <v>0</v>
      </c>
      <c r="P55" s="480">
        <f t="shared" si="10"/>
        <v>0</v>
      </c>
      <c r="Q55" s="480">
        <f t="shared" si="10"/>
        <v>0</v>
      </c>
      <c r="R55" s="480">
        <f t="shared" si="10"/>
        <v>0</v>
      </c>
      <c r="S55" s="480">
        <f t="shared" si="10"/>
        <v>1657</v>
      </c>
      <c r="T55" s="480">
        <f t="shared" si="10"/>
        <v>253.1</v>
      </c>
      <c r="U55" s="480">
        <f t="shared" si="10"/>
        <v>0</v>
      </c>
      <c r="V55" s="480">
        <f t="shared" si="10"/>
        <v>119.7</v>
      </c>
      <c r="W55" s="480">
        <f t="shared" si="10"/>
        <v>0</v>
      </c>
      <c r="X55" s="480">
        <f t="shared" si="10"/>
        <v>0</v>
      </c>
      <c r="Y55" s="480">
        <f t="shared" si="10"/>
        <v>0</v>
      </c>
      <c r="Z55" s="480">
        <f t="shared" si="10"/>
        <v>185.1</v>
      </c>
      <c r="AA55" s="481">
        <f>+AA9+AA19+AA20</f>
        <v>3213.0000000000005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38" zoomScaleNormal="100" zoomScaleSheetLayoutView="115" workbookViewId="0">
      <selection activeCell="P25" sqref="P25:U25"/>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 6 年 6 月 19 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東京都新宿区四谷１-６-１コモレ四谷・四谷タワー５階</v>
      </c>
      <c r="M16" s="884"/>
      <c r="N16" s="884"/>
      <c r="O16" s="884"/>
      <c r="P16" s="884"/>
      <c r="Q16" s="884"/>
      <c r="R16" s="884"/>
      <c r="S16" s="884"/>
      <c r="T16" s="884"/>
      <c r="U16" s="282"/>
    </row>
    <row r="17" spans="1:21" ht="26.25" customHeight="1" x14ac:dyDescent="0.15">
      <c r="C17" s="86"/>
      <c r="I17" s="25"/>
      <c r="J17" s="25" t="s">
        <v>7</v>
      </c>
      <c r="K17" s="25"/>
      <c r="L17" s="884" t="str">
        <f>+表紙!L41</f>
        <v>新菱冷熱工業株式会社 都市環境事業部
専務執行役員 事業部長　江木　毅</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03-3357-2210</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新菱冷熱工業株式会社 都市環境事業部</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2990</v>
      </c>
      <c r="Q25" s="891"/>
      <c r="R25" s="891"/>
      <c r="S25" s="891"/>
      <c r="T25" s="891"/>
      <c r="U25" s="892"/>
    </row>
    <row r="26" spans="1:21" ht="26.25" customHeight="1" x14ac:dyDescent="0.15">
      <c r="C26" s="538" t="s">
        <v>11</v>
      </c>
      <c r="D26" s="539"/>
      <c r="E26" s="540"/>
      <c r="F26" s="906" t="str">
        <f>+表紙!F50</f>
        <v>東京都新宿区四谷１-６-１コモレ四谷・四谷タワー5階</v>
      </c>
      <c r="G26" s="907"/>
      <c r="H26" s="907"/>
      <c r="I26" s="907"/>
      <c r="J26" s="907"/>
      <c r="K26" s="907"/>
      <c r="L26" s="907"/>
      <c r="M26" s="907"/>
      <c r="N26" s="341" t="s">
        <v>172</v>
      </c>
      <c r="O26"/>
      <c r="P26"/>
      <c r="Q26" s="901" t="str">
        <f>IF(+表紙!Q50="","",+表紙!Q50)</f>
        <v>03-3357-2210</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D08 設備工事業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１３９億円　(令和５年度元請完成工事高)</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４０８人　(令和６年３月３１日現在)</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1691.0000000000002</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１．廃棄物の分別
２．簡易梱包、梱包材の省略
３．工法改善（工場加工、ユニット工法等）
４．３Ｒ（ﾘﾃﾞｭｰｽ、ﾘﾕｰｽ、ﾘｻｲｸﾙ）の推進
５．有価物になり得るものを適正に判断し、有償売却を行い、産業廃棄物の
　　排出量を抑制する。</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1522.0000000000002</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上記の取り組みを継続し、更に社員への周知、教育を徹底していく。</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１.分別可能な現場については、可能な限り全ての産業廃棄物の分別を実施する。
２.石綿含有産業廃棄物は他の産業廃棄物と分けて分別を実施する。</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これまでと同様に、可能な限り全ての産業廃棄物を分別して回収する。</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1691.0000000000002</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103.1</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64.099999999999994</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f>+表紙!K212</f>
        <v>44.3</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１.委託基準を遵守し、産業廃棄物を適正に処理できる業者を選択している。
２.再生事業者登録をした業者に金属スクラップ等のリサイクル処理を委託し、
　 産業廃棄物の減量化を図っている。
３.建設副産物の適正処理･リサイクルマニュアルを作成し､社内に周知している。
４.委託先産業廃棄物中間処理場の処理状況について､現地確認等を実施している。
５.産業廃棄物の適正処理に関する社内教育を実施している。</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1522.0000000000002</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92.800000000000011</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57.7</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39.9</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上記の取り組みを継続し、更に社員への周知、教育を徹底していく。</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2024-06-19T07:51:58Z</dcterms:created>
  <dcterms:modified xsi:type="dcterms:W3CDTF">2024-06-19T07:51:58Z</dcterms:modified>
</cp:coreProperties>
</file>