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530" tabRatio="808"/>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ｱ.燃え殻!$B$2:$AW$34</definedName>
    <definedName name="_xlnm.Print_Area" localSheetId="2">ｲ.汚泥!$B$2:$AW$34</definedName>
    <definedName name="_xlnm.Print_Area" localSheetId="3">ｳ.廃油!$B$2:$AW$34</definedName>
    <definedName name="_xlnm.Print_Area" localSheetId="4">ｴ.廃酸!$B$2:$AW$34</definedName>
    <definedName name="_xlnm.Print_Area" localSheetId="5">ｵ.廃ｱﾙｶﾘ!$B$2:$AW$34</definedName>
    <definedName name="_xlnm.Print_Area" localSheetId="6">ｶ.廃ﾌﾟﾗ類!$B$2:$AW$34</definedName>
    <definedName name="_xlnm.Print_Area" localSheetId="7">ｷ.紙くず!$B$2:$AW$34</definedName>
    <definedName name="_xlnm.Print_Area" localSheetId="8">ｸ.木くず!$B$2:$AW$34</definedName>
    <definedName name="_xlnm.Print_Area" localSheetId="9">ｹ.繊維くず!$B$2:$AW$34</definedName>
    <definedName name="_xlnm.Print_Area" localSheetId="10">ｺ.動植物性残さ!$B$2:$AW$34</definedName>
    <definedName name="_xlnm.Print_Area" localSheetId="11">ｻ.動物系固形不要物!$B$2:$AW$34</definedName>
    <definedName name="_xlnm.Print_Area" localSheetId="12">ｼ.ｺﾞﾑくず!$B$2:$AW$34</definedName>
    <definedName name="_xlnm.Print_Area" localSheetId="13">ｽ.金属くず!$B$2:$AW$34</definedName>
    <definedName name="_xlnm.Print_Area" localSheetId="14">ｾ.ｶﾞﾗｽ･ｺﾝｸﾘ･陶磁器くず!$B$2:$AW$34</definedName>
    <definedName name="_xlnm.Print_Area" localSheetId="15">ｿ.鉱さい!$B$2:$AW$34</definedName>
    <definedName name="_xlnm.Print_Area" localSheetId="16">ﾀ.がれき類!$B$2:$AW$34</definedName>
    <definedName name="_xlnm.Print_Area" localSheetId="17">ﾁ.動物のふん尿!$B$2:$AW$34</definedName>
    <definedName name="_xlnm.Print_Area" localSheetId="18">ﾂ.動物の死体!$B$2:$AW$34</definedName>
    <definedName name="_xlnm.Print_Area" localSheetId="19">ﾃ.ばいじん!$B$2:$AW$34</definedName>
    <definedName name="_xlnm.Print_Area" localSheetId="20">ﾄ.混合廃棄物その他!$B$2:$AW$34</definedName>
    <definedName name="_xlnm.Print_Area" localSheetId="22">印刷用表紙!$C$3:$O$72</definedName>
    <definedName name="_xlnm.Print_Area" localSheetId="23">業種限定!$B$1:$D$14</definedName>
    <definedName name="_xlnm.Print_Area" localSheetId="0">表紙!$C$26:$O$95</definedName>
    <definedName name="_xlnm.Print_Area" localSheetId="21">別紙!$B$3:$AA$47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28" i="92" l="1"/>
  <c r="Z53" i="94" s="1"/>
  <c r="AS32" i="74"/>
  <c r="H54" i="94" s="1"/>
  <c r="AS32" i="75"/>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0"/>
  <c r="W54" i="94" s="1"/>
  <c r="AS32" i="91"/>
  <c r="X54" i="94" s="1"/>
  <c r="AS32" i="83"/>
  <c r="Y54" i="94" s="1"/>
  <c r="AS32" i="92"/>
  <c r="Z54" i="94" s="1"/>
  <c r="AS32" i="2"/>
  <c r="G54" i="94" s="1"/>
  <c r="AS28" i="74"/>
  <c r="H53" i="94" s="1"/>
  <c r="AS28" i="75"/>
  <c r="I53"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0"/>
  <c r="W53" i="94" s="1"/>
  <c r="AS28" i="91"/>
  <c r="X53" i="94" s="1"/>
  <c r="AS28" i="83"/>
  <c r="Y53" i="94" s="1"/>
  <c r="AS28" i="2"/>
  <c r="G53" i="94" s="1"/>
  <c r="F24" i="98"/>
  <c r="L31" i="98" l="1"/>
  <c r="F36" i="98"/>
  <c r="F35" i="98"/>
  <c r="L33" i="98"/>
  <c r="L32" i="98"/>
  <c r="L30" i="98"/>
  <c r="L29" i="98"/>
  <c r="F29" i="98"/>
  <c r="C13" i="98" l="1"/>
  <c r="H33" i="2" l="1"/>
  <c r="R30" i="2"/>
  <c r="P27" i="2" s="1"/>
  <c r="F12" i="2" s="1"/>
  <c r="H24" i="2" s="1"/>
  <c r="AL31" i="92"/>
  <c r="Z52" i="94" s="1"/>
  <c r="AL31" i="83"/>
  <c r="Y52" i="94" s="1"/>
  <c r="AL31" i="91"/>
  <c r="X52" i="94" s="1"/>
  <c r="AL31" i="90"/>
  <c r="W52" i="94" s="1"/>
  <c r="AL31" i="80"/>
  <c r="V52" i="94" s="1"/>
  <c r="AL31" i="82"/>
  <c r="U52" i="94" s="1"/>
  <c r="AL31" i="84"/>
  <c r="T52" i="94" s="1"/>
  <c r="AL31" i="81"/>
  <c r="S52" i="94" s="1"/>
  <c r="AL31" i="79"/>
  <c r="R52" i="94" s="1"/>
  <c r="AL31" i="89"/>
  <c r="Q52" i="94" s="1"/>
  <c r="AL31" i="88"/>
  <c r="P52" i="94" s="1"/>
  <c r="AL31" i="87"/>
  <c r="O52" i="94" s="1"/>
  <c r="AL31" i="86"/>
  <c r="N52" i="94" s="1"/>
  <c r="AL31" i="85"/>
  <c r="M52" i="94" s="1"/>
  <c r="AL31" i="78"/>
  <c r="L52" i="94" s="1"/>
  <c r="AL31" i="77"/>
  <c r="K52" i="94" s="1"/>
  <c r="AL31" i="76"/>
  <c r="J52" i="94" s="1"/>
  <c r="AL31" i="75"/>
  <c r="I52" i="94" s="1"/>
  <c r="AL31" i="74"/>
  <c r="H52" i="94" s="1"/>
  <c r="AL31" i="2"/>
  <c r="G52" i="94" s="1"/>
  <c r="P22" i="92"/>
  <c r="Z51" i="94" s="1"/>
  <c r="P22" i="83"/>
  <c r="Y51" i="94" s="1"/>
  <c r="P22" i="91"/>
  <c r="X51" i="94" s="1"/>
  <c r="P22" i="90"/>
  <c r="W51" i="94" s="1"/>
  <c r="P22" i="80"/>
  <c r="V51" i="94" s="1"/>
  <c r="P22" i="82"/>
  <c r="U51" i="94" s="1"/>
  <c r="P22" i="84"/>
  <c r="T51" i="94" s="1"/>
  <c r="P22" i="81"/>
  <c r="S51" i="94" s="1"/>
  <c r="P22" i="79"/>
  <c r="R51" i="94" s="1"/>
  <c r="P22" i="89"/>
  <c r="Q51" i="94" s="1"/>
  <c r="P22" i="88"/>
  <c r="P51" i="94" s="1"/>
  <c r="P22" i="87"/>
  <c r="O51" i="94" s="1"/>
  <c r="P22" i="86"/>
  <c r="N51" i="94" s="1"/>
  <c r="P22" i="85"/>
  <c r="M51" i="94" s="1"/>
  <c r="P22" i="78"/>
  <c r="L51" i="94" s="1"/>
  <c r="P22" i="77"/>
  <c r="K51" i="94" s="1"/>
  <c r="P22" i="76"/>
  <c r="J51" i="94" s="1"/>
  <c r="P22" i="75"/>
  <c r="I51" i="94" s="1"/>
  <c r="P22" i="74"/>
  <c r="H51" i="94" s="1"/>
  <c r="P22" i="2"/>
  <c r="G51" i="94" s="1"/>
  <c r="AO18" i="2"/>
  <c r="AH18" i="2" s="1"/>
  <c r="Z24" i="94"/>
  <c r="Y24" i="94"/>
  <c r="X24" i="94"/>
  <c r="W24" i="94"/>
  <c r="V24" i="94"/>
  <c r="U24" i="94"/>
  <c r="T24" i="94"/>
  <c r="S24" i="94"/>
  <c r="R24" i="94"/>
  <c r="Q24" i="94"/>
  <c r="P24" i="94"/>
  <c r="O24" i="94"/>
  <c r="N24" i="94"/>
  <c r="M24" i="94"/>
  <c r="L24" i="94"/>
  <c r="K24" i="94"/>
  <c r="J24" i="94"/>
  <c r="I24" i="94"/>
  <c r="H24" i="94"/>
  <c r="G24" i="94"/>
  <c r="Z23" i="94"/>
  <c r="Y23" i="94"/>
  <c r="X23" i="94"/>
  <c r="W23" i="94"/>
  <c r="V23" i="94"/>
  <c r="U23" i="94"/>
  <c r="T23" i="94"/>
  <c r="S23" i="94"/>
  <c r="R23" i="94"/>
  <c r="Q23" i="94"/>
  <c r="P23" i="94"/>
  <c r="O23" i="94"/>
  <c r="N23" i="94"/>
  <c r="M23" i="94"/>
  <c r="L23" i="94"/>
  <c r="K23" i="94"/>
  <c r="J23" i="94"/>
  <c r="I23" i="94"/>
  <c r="H23" i="94"/>
  <c r="G23" i="94"/>
  <c r="C37" i="78"/>
  <c r="C37" i="85"/>
  <c r="C37" i="86"/>
  <c r="C37" i="87"/>
  <c r="C37" i="88"/>
  <c r="C37" i="89"/>
  <c r="C37" i="79"/>
  <c r="C37" i="81"/>
  <c r="C37" i="84"/>
  <c r="C37" i="82"/>
  <c r="C37" i="80"/>
  <c r="C37" i="90"/>
  <c r="C37" i="91"/>
  <c r="C37" i="83"/>
  <c r="C37" i="92"/>
  <c r="C37" i="2"/>
  <c r="C37" i="74"/>
  <c r="C37" i="75"/>
  <c r="C37" i="76"/>
  <c r="C37" i="77"/>
  <c r="C36" i="77"/>
  <c r="C36" i="78"/>
  <c r="C36" i="85"/>
  <c r="C36" i="86"/>
  <c r="C36" i="87"/>
  <c r="C36" i="88"/>
  <c r="C36" i="89"/>
  <c r="C36" i="79"/>
  <c r="C36" i="81"/>
  <c r="C36" i="84"/>
  <c r="C36" i="82"/>
  <c r="C36" i="80"/>
  <c r="C36" i="90"/>
  <c r="C36" i="91"/>
  <c r="C36" i="83"/>
  <c r="C36" i="92"/>
  <c r="C36" i="2"/>
  <c r="C36" i="74"/>
  <c r="C36" i="75"/>
  <c r="C36" i="76"/>
  <c r="C35" i="76"/>
  <c r="C35" i="77"/>
  <c r="C35" i="78"/>
  <c r="C35" i="85"/>
  <c r="C35" i="86"/>
  <c r="C35" i="87"/>
  <c r="C35" i="88"/>
  <c r="C35" i="89"/>
  <c r="C35" i="79"/>
  <c r="C35" i="81"/>
  <c r="C35" i="84"/>
  <c r="C35" i="82"/>
  <c r="C35" i="80"/>
  <c r="C35" i="90"/>
  <c r="C35" i="91"/>
  <c r="C35" i="83"/>
  <c r="C35" i="92"/>
  <c r="C35" i="2"/>
  <c r="C35" i="74"/>
  <c r="C35" i="75"/>
  <c r="C34" i="75"/>
  <c r="C34" i="76"/>
  <c r="C34" i="77"/>
  <c r="C34" i="78"/>
  <c r="C34" i="85"/>
  <c r="C34" i="86"/>
  <c r="C34" i="87"/>
  <c r="C34" i="88"/>
  <c r="C34" i="89"/>
  <c r="C34" i="79"/>
  <c r="C34" i="81"/>
  <c r="C34" i="84"/>
  <c r="C34" i="82"/>
  <c r="C34" i="80"/>
  <c r="C34" i="90"/>
  <c r="C34" i="91"/>
  <c r="C34" i="83"/>
  <c r="C34" i="92"/>
  <c r="C34" i="2"/>
  <c r="C34" i="74"/>
  <c r="AS24" i="74"/>
  <c r="H31" i="74" s="1"/>
  <c r="AS24" i="75"/>
  <c r="I45" i="94" s="1"/>
  <c r="AS24" i="76"/>
  <c r="H31" i="76" s="1"/>
  <c r="AS24" i="77"/>
  <c r="H31" i="77" s="1"/>
  <c r="AS24" i="78"/>
  <c r="AS24" i="85"/>
  <c r="H31" i="85" s="1"/>
  <c r="AS24" i="86"/>
  <c r="H31" i="86" s="1"/>
  <c r="AS24" i="87"/>
  <c r="O45" i="94" s="1"/>
  <c r="AS24" i="88"/>
  <c r="P45" i="94" s="1"/>
  <c r="AS24" i="89"/>
  <c r="Q45" i="94" s="1"/>
  <c r="AS24" i="79"/>
  <c r="R45" i="94" s="1"/>
  <c r="AS24" i="81"/>
  <c r="H31" i="81" s="1"/>
  <c r="AS24" i="84"/>
  <c r="H31" i="84" s="1"/>
  <c r="AS24" i="82"/>
  <c r="H31" i="82" s="1"/>
  <c r="AS24" i="80"/>
  <c r="H31" i="80" s="1"/>
  <c r="AS24" i="90"/>
  <c r="H31" i="90" s="1"/>
  <c r="AS24" i="91"/>
  <c r="X45" i="94" s="1"/>
  <c r="AS24" i="83"/>
  <c r="H31" i="83" s="1"/>
  <c r="AS24" i="92"/>
  <c r="AS24" i="2"/>
  <c r="G45" i="94" s="1"/>
  <c r="N44" i="98"/>
  <c r="N43" i="98"/>
  <c r="N42" i="98"/>
  <c r="N41" i="98"/>
  <c r="N40" i="98"/>
  <c r="F37" i="98"/>
  <c r="H33" i="74"/>
  <c r="H33" i="75"/>
  <c r="H33" i="76"/>
  <c r="H33" i="77"/>
  <c r="H33" i="78"/>
  <c r="H33" i="85"/>
  <c r="H33" i="86"/>
  <c r="H33" i="87"/>
  <c r="H33" i="88"/>
  <c r="H33" i="89"/>
  <c r="H33" i="79"/>
  <c r="H33" i="81"/>
  <c r="H33" i="84"/>
  <c r="H33" i="82"/>
  <c r="H33" i="80"/>
  <c r="H33" i="90"/>
  <c r="H33" i="91"/>
  <c r="H33" i="83"/>
  <c r="H33" i="92"/>
  <c r="H32" i="74"/>
  <c r="H32" i="75"/>
  <c r="H32" i="76"/>
  <c r="H32" i="77"/>
  <c r="H32" i="78"/>
  <c r="H32" i="85"/>
  <c r="H32" i="86"/>
  <c r="H32" i="87"/>
  <c r="H32" i="88"/>
  <c r="H32" i="89"/>
  <c r="H32" i="79"/>
  <c r="H32" i="81"/>
  <c r="H32" i="84"/>
  <c r="H32" i="82"/>
  <c r="H32" i="80"/>
  <c r="H32" i="90"/>
  <c r="H32" i="91"/>
  <c r="H32" i="83"/>
  <c r="H32" i="92"/>
  <c r="H32" i="2"/>
  <c r="H30" i="74"/>
  <c r="H30" i="75"/>
  <c r="H30" i="76"/>
  <c r="H30" i="77"/>
  <c r="H30" i="78"/>
  <c r="H30" i="85"/>
  <c r="H30" i="86"/>
  <c r="H30" i="87"/>
  <c r="H30" i="88"/>
  <c r="H30" i="89"/>
  <c r="H30" i="79"/>
  <c r="H30" i="81"/>
  <c r="H30" i="84"/>
  <c r="H30" i="82"/>
  <c r="H30" i="80"/>
  <c r="H30" i="90"/>
  <c r="H30" i="91"/>
  <c r="H30" i="83"/>
  <c r="H30" i="92"/>
  <c r="H30" i="2"/>
  <c r="H28" i="74"/>
  <c r="H28" i="75"/>
  <c r="H28" i="76"/>
  <c r="H28" i="77"/>
  <c r="H28" i="78"/>
  <c r="H28" i="85"/>
  <c r="H28" i="86"/>
  <c r="H28" i="87"/>
  <c r="H28" i="88"/>
  <c r="H28" i="89"/>
  <c r="H28" i="79"/>
  <c r="H28" i="81"/>
  <c r="H28" i="84"/>
  <c r="H28" i="82"/>
  <c r="H28" i="80"/>
  <c r="H28" i="90"/>
  <c r="H28" i="91"/>
  <c r="H28" i="83"/>
  <c r="H28" i="92"/>
  <c r="H28" i="2"/>
  <c r="H26" i="74"/>
  <c r="H26" i="75"/>
  <c r="H26" i="76"/>
  <c r="H26" i="77"/>
  <c r="H26" i="78"/>
  <c r="H26" i="85"/>
  <c r="H26" i="86"/>
  <c r="H26" i="87"/>
  <c r="H26" i="88"/>
  <c r="H26" i="89"/>
  <c r="H26" i="79"/>
  <c r="H26" i="81"/>
  <c r="H26" i="84"/>
  <c r="H26" i="82"/>
  <c r="H26" i="80"/>
  <c r="H26" i="90"/>
  <c r="H26" i="91"/>
  <c r="H26" i="83"/>
  <c r="H26" i="92"/>
  <c r="H26" i="2"/>
  <c r="H25" i="74"/>
  <c r="H25" i="75"/>
  <c r="H25" i="76"/>
  <c r="H25" i="77"/>
  <c r="H25" i="78"/>
  <c r="H25" i="85"/>
  <c r="H25" i="86"/>
  <c r="H25" i="87"/>
  <c r="H25" i="88"/>
  <c r="H25" i="89"/>
  <c r="H25" i="79"/>
  <c r="H25" i="81"/>
  <c r="H25" i="84"/>
  <c r="H25" i="82"/>
  <c r="H25" i="80"/>
  <c r="H25" i="90"/>
  <c r="H25" i="91"/>
  <c r="H25" i="83"/>
  <c r="H25" i="92"/>
  <c r="H25" i="2"/>
  <c r="L19" i="98"/>
  <c r="N26" i="98"/>
  <c r="AO18" i="74"/>
  <c r="AH18" i="74" s="1"/>
  <c r="AO18" i="75"/>
  <c r="AH18" i="75" s="1"/>
  <c r="AO18" i="76"/>
  <c r="AH18" i="76" s="1"/>
  <c r="AO18" i="77"/>
  <c r="AH18" i="77" s="1"/>
  <c r="Y18" i="77" s="1"/>
  <c r="AO18" i="78"/>
  <c r="AH18" i="78" s="1"/>
  <c r="Y18" i="78" s="1"/>
  <c r="AO18" i="85"/>
  <c r="AH18" i="85" s="1"/>
  <c r="Y18" i="85" s="1"/>
  <c r="AO18" i="86"/>
  <c r="AH18" i="86" s="1"/>
  <c r="Y18" i="86" s="1"/>
  <c r="AO18" i="87"/>
  <c r="AH18" i="87" s="1"/>
  <c r="Y18" i="87" s="1"/>
  <c r="R30" i="87"/>
  <c r="P27" i="87" s="1"/>
  <c r="F12" i="87" s="1"/>
  <c r="H24" i="87" s="1"/>
  <c r="AO18" i="88"/>
  <c r="AH18" i="88" s="1"/>
  <c r="Y18" i="88" s="1"/>
  <c r="P16" i="88" s="1"/>
  <c r="P50" i="94" s="1"/>
  <c r="AO18" i="89"/>
  <c r="AH18" i="89" s="1"/>
  <c r="Y18" i="89" s="1"/>
  <c r="AO18" i="79"/>
  <c r="AH18" i="79" s="1"/>
  <c r="Y18" i="79" s="1"/>
  <c r="AO18" i="81"/>
  <c r="AH18" i="81" s="1"/>
  <c r="Y18" i="81" s="1"/>
  <c r="AO18" i="84"/>
  <c r="AH18" i="84" s="1"/>
  <c r="AO18" i="82"/>
  <c r="AH18" i="82" s="1"/>
  <c r="Y18" i="82" s="1"/>
  <c r="AO18" i="80"/>
  <c r="AH18" i="80" s="1"/>
  <c r="AO18" i="90"/>
  <c r="AH18" i="90" s="1"/>
  <c r="AO18" i="91"/>
  <c r="AH18" i="91" s="1"/>
  <c r="AL27" i="91" s="1"/>
  <c r="X43" i="94" s="1"/>
  <c r="AO18" i="83"/>
  <c r="AH18" i="83" s="1"/>
  <c r="AO18" i="92"/>
  <c r="AH18" i="92" s="1"/>
  <c r="Y18" i="92" s="1"/>
  <c r="Y21" i="92" s="1"/>
  <c r="H27" i="92" s="1"/>
  <c r="F26" i="98"/>
  <c r="M25" i="98"/>
  <c r="O5" i="98"/>
  <c r="N5" i="98"/>
  <c r="J17" i="98"/>
  <c r="J16" i="98"/>
  <c r="L11" i="98"/>
  <c r="A5" i="98"/>
  <c r="G42" i="94"/>
  <c r="G41" i="94"/>
  <c r="G40" i="94"/>
  <c r="G39" i="94"/>
  <c r="Z42" i="94"/>
  <c r="Y42" i="94"/>
  <c r="X42" i="94"/>
  <c r="W42" i="94"/>
  <c r="V42" i="94"/>
  <c r="U42" i="94"/>
  <c r="T42" i="94"/>
  <c r="S42" i="94"/>
  <c r="R42" i="94"/>
  <c r="Q42" i="94"/>
  <c r="P42" i="94"/>
  <c r="O42" i="94"/>
  <c r="N42" i="94"/>
  <c r="M42" i="94"/>
  <c r="L42" i="94"/>
  <c r="K42" i="94"/>
  <c r="J42" i="94"/>
  <c r="I42" i="94"/>
  <c r="H42" i="94"/>
  <c r="Z36" i="94"/>
  <c r="Y36" i="94"/>
  <c r="X36" i="94"/>
  <c r="W36" i="94"/>
  <c r="V36" i="94"/>
  <c r="U36" i="94"/>
  <c r="T36" i="94"/>
  <c r="S36" i="94"/>
  <c r="R36" i="94"/>
  <c r="Q36" i="94"/>
  <c r="P36" i="94"/>
  <c r="O36" i="94"/>
  <c r="N36" i="94"/>
  <c r="M36" i="94"/>
  <c r="L36" i="94"/>
  <c r="K36" i="94"/>
  <c r="J36" i="94"/>
  <c r="I36" i="94"/>
  <c r="H36" i="94"/>
  <c r="G36" i="94"/>
  <c r="Z29" i="94"/>
  <c r="Y29" i="94"/>
  <c r="X29" i="94"/>
  <c r="W29" i="94"/>
  <c r="V29" i="94"/>
  <c r="U29" i="94"/>
  <c r="T29" i="94"/>
  <c r="S29" i="94"/>
  <c r="R29" i="94"/>
  <c r="Q29" i="94"/>
  <c r="P29" i="94"/>
  <c r="O29" i="94"/>
  <c r="N29" i="94"/>
  <c r="M29" i="94"/>
  <c r="L29" i="94"/>
  <c r="K29" i="94"/>
  <c r="J29" i="94"/>
  <c r="I29" i="94"/>
  <c r="H29" i="94"/>
  <c r="G29" i="94"/>
  <c r="Z28" i="94"/>
  <c r="Y28" i="94"/>
  <c r="X28" i="94"/>
  <c r="W28" i="94"/>
  <c r="V28" i="94"/>
  <c r="U28" i="94"/>
  <c r="T28" i="94"/>
  <c r="S28" i="94"/>
  <c r="R28" i="94"/>
  <c r="Q28" i="94"/>
  <c r="P28" i="94"/>
  <c r="O28" i="94"/>
  <c r="N28" i="94"/>
  <c r="M28" i="94"/>
  <c r="L28" i="94"/>
  <c r="K28" i="94"/>
  <c r="J28" i="94"/>
  <c r="I28" i="94"/>
  <c r="H28" i="94"/>
  <c r="G28" i="94"/>
  <c r="Z21" i="94"/>
  <c r="Y21" i="94"/>
  <c r="X21" i="94"/>
  <c r="W21" i="94"/>
  <c r="V21" i="94"/>
  <c r="U21" i="94"/>
  <c r="T21" i="94"/>
  <c r="S21" i="94"/>
  <c r="R21" i="94"/>
  <c r="Q21" i="94"/>
  <c r="P21" i="94"/>
  <c r="O21" i="94"/>
  <c r="N21" i="94"/>
  <c r="M21" i="94"/>
  <c r="L21" i="94"/>
  <c r="K21" i="94"/>
  <c r="J21" i="94"/>
  <c r="I21" i="94"/>
  <c r="H21" i="94"/>
  <c r="G21" i="94"/>
  <c r="Z22" i="94"/>
  <c r="Y22" i="94"/>
  <c r="X22" i="94"/>
  <c r="W22" i="94"/>
  <c r="V22" i="94"/>
  <c r="U22" i="94"/>
  <c r="T22" i="94"/>
  <c r="S22" i="94"/>
  <c r="R22" i="94"/>
  <c r="Q22" i="94"/>
  <c r="P22" i="94"/>
  <c r="O22" i="94"/>
  <c r="N22" i="94"/>
  <c r="M22" i="94"/>
  <c r="L22" i="94"/>
  <c r="K22" i="94"/>
  <c r="J22" i="94"/>
  <c r="I22" i="94"/>
  <c r="H22" i="94"/>
  <c r="G22" i="94"/>
  <c r="R30" i="74"/>
  <c r="P27" i="74" s="1"/>
  <c r="F12" i="74" s="1"/>
  <c r="H24" i="74" s="1"/>
  <c r="R30" i="75"/>
  <c r="P27" i="75" s="1"/>
  <c r="F12" i="75" s="1"/>
  <c r="H24" i="75" s="1"/>
  <c r="R30" i="76"/>
  <c r="P27" i="76" s="1"/>
  <c r="F12" i="76" s="1"/>
  <c r="H24" i="76" s="1"/>
  <c r="R30" i="77"/>
  <c r="P27" i="77" s="1"/>
  <c r="R30" i="78"/>
  <c r="P27" i="78" s="1"/>
  <c r="F12" i="78" s="1"/>
  <c r="H24" i="78" s="1"/>
  <c r="R30" i="85"/>
  <c r="P27" i="85" s="1"/>
  <c r="F12" i="85" s="1"/>
  <c r="H24" i="85" s="1"/>
  <c r="R30" i="86"/>
  <c r="P27" i="86" s="1"/>
  <c r="F12" i="86" s="1"/>
  <c r="H24" i="86" s="1"/>
  <c r="R30" i="88"/>
  <c r="P27" i="88" s="1"/>
  <c r="R30" i="89"/>
  <c r="P27" i="89" s="1"/>
  <c r="R30" i="79"/>
  <c r="P27" i="79" s="1"/>
  <c r="F12" i="79" s="1"/>
  <c r="H24" i="79" s="1"/>
  <c r="R30" i="81"/>
  <c r="P27" i="81" s="1"/>
  <c r="F12" i="81" s="1"/>
  <c r="H24" i="81" s="1"/>
  <c r="R30" i="84"/>
  <c r="P27" i="84" s="1"/>
  <c r="F12" i="84" s="1"/>
  <c r="H24" i="84" s="1"/>
  <c r="R30" i="82"/>
  <c r="P27" i="82" s="1"/>
  <c r="F12" i="82" s="1"/>
  <c r="H24" i="82" s="1"/>
  <c r="R30" i="80"/>
  <c r="P27" i="80" s="1"/>
  <c r="F12" i="80" s="1"/>
  <c r="H24" i="80" s="1"/>
  <c r="R30" i="90"/>
  <c r="P27" i="90" s="1"/>
  <c r="F12" i="90" s="1"/>
  <c r="H24" i="90" s="1"/>
  <c r="R30" i="91"/>
  <c r="P27" i="91" s="1"/>
  <c r="F12" i="91" s="1"/>
  <c r="H24" i="91" s="1"/>
  <c r="R30" i="83"/>
  <c r="P27" i="83" s="1"/>
  <c r="F12" i="83" s="1"/>
  <c r="H24" i="83" s="1"/>
  <c r="R30" i="92"/>
  <c r="P27" i="92" s="1"/>
  <c r="F12" i="92" s="1"/>
  <c r="H24" i="92" s="1"/>
  <c r="Z47" i="94"/>
  <c r="Y47" i="94"/>
  <c r="X47" i="94"/>
  <c r="W47" i="94"/>
  <c r="V47" i="94"/>
  <c r="U47" i="94"/>
  <c r="T47" i="94"/>
  <c r="S47" i="94"/>
  <c r="R47" i="94"/>
  <c r="Q47" i="94"/>
  <c r="P47" i="94"/>
  <c r="O47" i="94"/>
  <c r="N47" i="94"/>
  <c r="M47" i="94"/>
  <c r="L47" i="94"/>
  <c r="K47" i="94"/>
  <c r="J47" i="94"/>
  <c r="I47" i="94"/>
  <c r="H47" i="94"/>
  <c r="G47" i="94"/>
  <c r="Z46" i="94"/>
  <c r="Y46" i="94"/>
  <c r="X46" i="94"/>
  <c r="W46" i="94"/>
  <c r="V46" i="94"/>
  <c r="U46" i="94"/>
  <c r="T46" i="94"/>
  <c r="S46" i="94"/>
  <c r="R46" i="94"/>
  <c r="Q46" i="94"/>
  <c r="P46" i="94"/>
  <c r="O46" i="94"/>
  <c r="N46" i="94"/>
  <c r="M46" i="94"/>
  <c r="L46" i="94"/>
  <c r="K46" i="94"/>
  <c r="J46" i="94"/>
  <c r="I46" i="94"/>
  <c r="H46" i="94"/>
  <c r="G46" i="94"/>
  <c r="U45" i="94"/>
  <c r="Z44" i="94"/>
  <c r="Y44" i="94"/>
  <c r="X44" i="94"/>
  <c r="W44" i="94"/>
  <c r="V44" i="94"/>
  <c r="U44" i="94"/>
  <c r="T44" i="94"/>
  <c r="S44" i="94"/>
  <c r="R44" i="94"/>
  <c r="Q44" i="94"/>
  <c r="P44" i="94"/>
  <c r="O44" i="94"/>
  <c r="N44" i="94"/>
  <c r="M44" i="94"/>
  <c r="L44" i="94"/>
  <c r="K44" i="94"/>
  <c r="J44" i="94"/>
  <c r="I44" i="94"/>
  <c r="H44" i="94"/>
  <c r="G44" i="94"/>
  <c r="Z30" i="94"/>
  <c r="Y30" i="94"/>
  <c r="X30" i="94"/>
  <c r="W30" i="94"/>
  <c r="V30" i="94"/>
  <c r="U30" i="94"/>
  <c r="T30" i="94"/>
  <c r="S30" i="94"/>
  <c r="R30" i="94"/>
  <c r="Q30" i="94"/>
  <c r="P30" i="94"/>
  <c r="O30" i="94"/>
  <c r="N30" i="94"/>
  <c r="M30" i="94"/>
  <c r="L30" i="94"/>
  <c r="K30" i="94"/>
  <c r="J30" i="94"/>
  <c r="I30" i="94"/>
  <c r="H30" i="94"/>
  <c r="G30"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S4" i="90"/>
  <c r="AU4" i="90"/>
  <c r="AF5" i="90"/>
  <c r="AS4" i="91"/>
  <c r="AU4" i="91"/>
  <c r="AF5" i="91"/>
  <c r="AS4" i="83"/>
  <c r="AU4" i="83"/>
  <c r="AF5" i="83"/>
  <c r="AS4" i="92"/>
  <c r="AU4" i="92"/>
  <c r="AF5" i="92"/>
  <c r="A28" i="95"/>
  <c r="Z5" i="94"/>
  <c r="AA5" i="94"/>
  <c r="P6" i="94"/>
  <c r="G20" i="94"/>
  <c r="H20" i="94"/>
  <c r="I20" i="94"/>
  <c r="J20" i="94"/>
  <c r="K20" i="94"/>
  <c r="L20" i="94"/>
  <c r="M20" i="94"/>
  <c r="N20" i="94"/>
  <c r="O20" i="94"/>
  <c r="P20" i="94"/>
  <c r="Q20" i="94"/>
  <c r="R20" i="94"/>
  <c r="S20" i="94"/>
  <c r="T20" i="94"/>
  <c r="U20" i="94"/>
  <c r="V20" i="94"/>
  <c r="W20" i="94"/>
  <c r="X20" i="94"/>
  <c r="Y20" i="94"/>
  <c r="Z20" i="94"/>
  <c r="G25" i="94"/>
  <c r="H25" i="94"/>
  <c r="I25" i="94"/>
  <c r="J25" i="94"/>
  <c r="K25" i="94"/>
  <c r="L25" i="94"/>
  <c r="M25" i="94"/>
  <c r="N25" i="94"/>
  <c r="O25" i="94"/>
  <c r="P25" i="94"/>
  <c r="Q25" i="94"/>
  <c r="R25" i="94"/>
  <c r="S25" i="94"/>
  <c r="T25" i="94"/>
  <c r="U25" i="94"/>
  <c r="V25" i="94"/>
  <c r="W25" i="94"/>
  <c r="X25" i="94"/>
  <c r="Y25" i="94"/>
  <c r="Z25" i="94"/>
  <c r="G33" i="94"/>
  <c r="H33" i="94"/>
  <c r="I33" i="94"/>
  <c r="J33" i="94"/>
  <c r="K33" i="94"/>
  <c r="L33" i="94"/>
  <c r="M33" i="94"/>
  <c r="N33" i="94"/>
  <c r="O33" i="94"/>
  <c r="P33" i="94"/>
  <c r="Q33" i="94"/>
  <c r="R33" i="94"/>
  <c r="S33" i="94"/>
  <c r="T33" i="94"/>
  <c r="U33" i="94"/>
  <c r="V33" i="94"/>
  <c r="W33" i="94"/>
  <c r="X33" i="94"/>
  <c r="Y33" i="94"/>
  <c r="Z33" i="94"/>
  <c r="G34" i="94"/>
  <c r="G32" i="94" s="1"/>
  <c r="G31" i="94" s="1"/>
  <c r="H34" i="94"/>
  <c r="I34" i="94"/>
  <c r="J34" i="94"/>
  <c r="K34" i="94"/>
  <c r="L34" i="94"/>
  <c r="M34" i="94"/>
  <c r="N34" i="94"/>
  <c r="O34" i="94"/>
  <c r="P34" i="94"/>
  <c r="Q34" i="94"/>
  <c r="R34" i="94"/>
  <c r="S34" i="94"/>
  <c r="T34" i="94"/>
  <c r="U34" i="94"/>
  <c r="V34" i="94"/>
  <c r="W34" i="94"/>
  <c r="X34" i="94"/>
  <c r="Y34" i="94"/>
  <c r="Z34" i="94"/>
  <c r="G35" i="94"/>
  <c r="H35" i="94"/>
  <c r="I35" i="94"/>
  <c r="J35" i="94"/>
  <c r="K35" i="94"/>
  <c r="L35" i="94"/>
  <c r="M35" i="94"/>
  <c r="N35" i="94"/>
  <c r="O35" i="94"/>
  <c r="P35" i="94"/>
  <c r="Q35" i="94"/>
  <c r="Q32" i="94" s="1"/>
  <c r="R35" i="94"/>
  <c r="S35" i="94"/>
  <c r="T35" i="94"/>
  <c r="U35" i="94"/>
  <c r="V35" i="94"/>
  <c r="W35" i="94"/>
  <c r="X35" i="94"/>
  <c r="Y35" i="94"/>
  <c r="Z35" i="94"/>
  <c r="H39" i="94"/>
  <c r="I39" i="94"/>
  <c r="J39" i="94"/>
  <c r="K39" i="94"/>
  <c r="L39" i="94"/>
  <c r="M39" i="94"/>
  <c r="N39" i="94"/>
  <c r="O39" i="94"/>
  <c r="P39" i="94"/>
  <c r="Q39" i="94"/>
  <c r="R39" i="94"/>
  <c r="S39" i="94"/>
  <c r="T39" i="94"/>
  <c r="U39" i="94"/>
  <c r="V39" i="94"/>
  <c r="W39" i="94"/>
  <c r="X39" i="94"/>
  <c r="Y39" i="94"/>
  <c r="Z39" i="94"/>
  <c r="H40" i="94"/>
  <c r="I40" i="94"/>
  <c r="J40" i="94"/>
  <c r="K40" i="94"/>
  <c r="L40" i="94"/>
  <c r="M40" i="94"/>
  <c r="N40" i="94"/>
  <c r="O40" i="94"/>
  <c r="P40" i="94"/>
  <c r="P38" i="94" s="1"/>
  <c r="P37" i="94" s="1"/>
  <c r="Q40" i="94"/>
  <c r="R40" i="94"/>
  <c r="S40" i="94"/>
  <c r="T40" i="94"/>
  <c r="U40" i="94"/>
  <c r="V40" i="94"/>
  <c r="W40" i="94"/>
  <c r="X40" i="94"/>
  <c r="Y40" i="94"/>
  <c r="Z40" i="94"/>
  <c r="H41" i="94"/>
  <c r="I41" i="94"/>
  <c r="J41" i="94"/>
  <c r="K41" i="94"/>
  <c r="L41" i="94"/>
  <c r="M41" i="94"/>
  <c r="N41" i="94"/>
  <c r="O41" i="94"/>
  <c r="P41" i="94"/>
  <c r="Q41" i="94"/>
  <c r="R41" i="94"/>
  <c r="S41" i="94"/>
  <c r="T41" i="94"/>
  <c r="U41" i="94"/>
  <c r="V41" i="94"/>
  <c r="W41" i="94"/>
  <c r="X41" i="94"/>
  <c r="Y41" i="94"/>
  <c r="Z41" i="94"/>
  <c r="H31" i="2"/>
  <c r="H45" i="94"/>
  <c r="Y18" i="84"/>
  <c r="H31" i="87"/>
  <c r="W45" i="94"/>
  <c r="M45" i="94"/>
  <c r="N45" i="94"/>
  <c r="F12" i="89"/>
  <c r="H24" i="89" s="1"/>
  <c r="Y18" i="91"/>
  <c r="P16" i="91" s="1"/>
  <c r="X50" i="94" s="1"/>
  <c r="H31" i="88" l="1"/>
  <c r="AL27" i="80"/>
  <c r="N38" i="94"/>
  <c r="Y45" i="94"/>
  <c r="J45" i="94"/>
  <c r="S45" i="94"/>
  <c r="Y21" i="89"/>
  <c r="H27" i="89" s="1"/>
  <c r="P16" i="89"/>
  <c r="Q50" i="94" s="1"/>
  <c r="Y21" i="78"/>
  <c r="H27" i="78" s="1"/>
  <c r="P16" i="78"/>
  <c r="L50" i="94" s="1"/>
  <c r="H31" i="75"/>
  <c r="Y21" i="88"/>
  <c r="H27" i="88" s="1"/>
  <c r="H31" i="89"/>
  <c r="AL27" i="75"/>
  <c r="H29" i="75" s="1"/>
  <c r="Y18" i="75"/>
  <c r="Y21" i="75" s="1"/>
  <c r="H27" i="75" s="1"/>
  <c r="Y21" i="87"/>
  <c r="H27" i="87" s="1"/>
  <c r="P16" i="87"/>
  <c r="O50" i="94" s="1"/>
  <c r="P16" i="82"/>
  <c r="U50" i="94" s="1"/>
  <c r="Y21" i="82"/>
  <c r="H27" i="82" s="1"/>
  <c r="Y21" i="86"/>
  <c r="H27" i="86" s="1"/>
  <c r="P16" i="86"/>
  <c r="N50" i="94" s="1"/>
  <c r="K32" i="94"/>
  <c r="K31" i="94" s="1"/>
  <c r="K26" i="94" s="1"/>
  <c r="K27" i="94" s="1"/>
  <c r="AA20" i="94"/>
  <c r="H31" i="91"/>
  <c r="AL27" i="86"/>
  <c r="T45" i="94"/>
  <c r="S38" i="94"/>
  <c r="S37" i="94" s="1"/>
  <c r="S19" i="94" s="1"/>
  <c r="U38" i="94"/>
  <c r="U37" i="94" s="1"/>
  <c r="U19" i="94" s="1"/>
  <c r="M38" i="94"/>
  <c r="M37" i="94" s="1"/>
  <c r="M19" i="94" s="1"/>
  <c r="I38" i="94"/>
  <c r="I37" i="94" s="1"/>
  <c r="I19" i="94" s="1"/>
  <c r="AL27" i="84"/>
  <c r="H29" i="84" s="1"/>
  <c r="AA25" i="94"/>
  <c r="AL27" i="89"/>
  <c r="AL27" i="79"/>
  <c r="R43" i="94" s="1"/>
  <c r="AL27" i="85"/>
  <c r="N37" i="94"/>
  <c r="N19" i="94" s="1"/>
  <c r="Q31" i="94"/>
  <c r="N32" i="94"/>
  <c r="N31" i="94" s="1"/>
  <c r="N26" i="94" s="1"/>
  <c r="N27" i="94" s="1"/>
  <c r="Y21" i="91"/>
  <c r="H27" i="91" s="1"/>
  <c r="P16" i="92"/>
  <c r="Z50" i="94" s="1"/>
  <c r="AA22" i="94"/>
  <c r="AA28" i="94"/>
  <c r="AL27" i="90"/>
  <c r="H29" i="90" s="1"/>
  <c r="AL27" i="78"/>
  <c r="H29" i="78" s="1"/>
  <c r="G26" i="94"/>
  <c r="G27" i="94" s="1"/>
  <c r="G38" i="94"/>
  <c r="G37" i="94" s="1"/>
  <c r="G19" i="94" s="1"/>
  <c r="Y18" i="74"/>
  <c r="AL27" i="74"/>
  <c r="Y18" i="76"/>
  <c r="AL27" i="76"/>
  <c r="H29" i="91"/>
  <c r="P16" i="81"/>
  <c r="S50" i="94" s="1"/>
  <c r="Y21" i="81"/>
  <c r="H27" i="81" s="1"/>
  <c r="P16" i="85"/>
  <c r="M50" i="94" s="1"/>
  <c r="Y21" i="85"/>
  <c r="H27" i="85" s="1"/>
  <c r="P19" i="94"/>
  <c r="J38" i="94"/>
  <c r="J37" i="94" s="1"/>
  <c r="J19" i="94" s="1"/>
  <c r="X32" i="94"/>
  <c r="X31" i="94" s="1"/>
  <c r="X26" i="94" s="1"/>
  <c r="X27" i="94" s="1"/>
  <c r="AA44" i="94"/>
  <c r="AA46" i="94"/>
  <c r="AA47" i="94"/>
  <c r="AA21" i="94"/>
  <c r="AL27" i="87"/>
  <c r="AA24" i="94"/>
  <c r="Y18" i="80"/>
  <c r="Y18" i="90"/>
  <c r="AL27" i="92"/>
  <c r="AA23" i="94"/>
  <c r="K45" i="94"/>
  <c r="V45" i="94"/>
  <c r="Q38" i="94"/>
  <c r="Q37" i="94" s="1"/>
  <c r="Q19" i="94" s="1"/>
  <c r="V38" i="94"/>
  <c r="V37" i="94" s="1"/>
  <c r="V19" i="94" s="1"/>
  <c r="L38" i="94"/>
  <c r="L37" i="94" s="1"/>
  <c r="L19" i="94" s="1"/>
  <c r="W32" i="94"/>
  <c r="W31" i="94" s="1"/>
  <c r="W26" i="94" s="1"/>
  <c r="W27" i="94" s="1"/>
  <c r="S32" i="94"/>
  <c r="S31" i="94" s="1"/>
  <c r="S26" i="94" s="1"/>
  <c r="S27" i="94" s="1"/>
  <c r="W38" i="94"/>
  <c r="W37" i="94" s="1"/>
  <c r="W19" i="94" s="1"/>
  <c r="U32" i="94"/>
  <c r="U31" i="94" s="1"/>
  <c r="U26" i="94" s="1"/>
  <c r="U27" i="94" s="1"/>
  <c r="Y38" i="94"/>
  <c r="Y37" i="94" s="1"/>
  <c r="Y19" i="94" s="1"/>
  <c r="J32" i="94"/>
  <c r="J31" i="94" s="1"/>
  <c r="J26" i="94" s="1"/>
  <c r="J27" i="94" s="1"/>
  <c r="H29" i="79"/>
  <c r="AA34" i="94"/>
  <c r="AL27" i="81"/>
  <c r="R38" i="94"/>
  <c r="R37" i="94" s="1"/>
  <c r="R19" i="94" s="1"/>
  <c r="K38" i="94"/>
  <c r="K37" i="94" s="1"/>
  <c r="K19" i="94" s="1"/>
  <c r="Z32" i="94"/>
  <c r="Z31" i="94" s="1"/>
  <c r="Z26" i="94" s="1"/>
  <c r="Z27" i="94" s="1"/>
  <c r="V32" i="94"/>
  <c r="V31" i="94" s="1"/>
  <c r="V26" i="94" s="1"/>
  <c r="V27" i="94" s="1"/>
  <c r="O32" i="94"/>
  <c r="O31" i="94" s="1"/>
  <c r="O26" i="94" s="1"/>
  <c r="O27" i="94" s="1"/>
  <c r="P32" i="94"/>
  <c r="P31" i="94" s="1"/>
  <c r="P26" i="94" s="1"/>
  <c r="P27" i="94" s="1"/>
  <c r="AA29" i="94"/>
  <c r="AA36" i="94"/>
  <c r="M32" i="94"/>
  <c r="M31" i="94" s="1"/>
  <c r="M26" i="94" s="1"/>
  <c r="M27" i="94" s="1"/>
  <c r="T38" i="94"/>
  <c r="T37" i="94" s="1"/>
  <c r="T19" i="94" s="1"/>
  <c r="X38" i="94"/>
  <c r="X37" i="94" s="1"/>
  <c r="X19" i="94" s="1"/>
  <c r="H38" i="94"/>
  <c r="AA39" i="94"/>
  <c r="I32" i="94"/>
  <c r="I31" i="94" s="1"/>
  <c r="I26" i="94" s="1"/>
  <c r="I27" i="94" s="1"/>
  <c r="Q26" i="94"/>
  <c r="Q27" i="94" s="1"/>
  <c r="AL27" i="83"/>
  <c r="Y18" i="83"/>
  <c r="AL27" i="82"/>
  <c r="Y21" i="79"/>
  <c r="H27" i="79" s="1"/>
  <c r="P16" i="79"/>
  <c r="R50" i="94" s="1"/>
  <c r="Y21" i="77"/>
  <c r="H27" i="77" s="1"/>
  <c r="P16" i="77"/>
  <c r="K50" i="94" s="1"/>
  <c r="H31" i="92"/>
  <c r="Z45" i="94"/>
  <c r="V43" i="94"/>
  <c r="H29" i="80"/>
  <c r="P16" i="75"/>
  <c r="I50" i="94" s="1"/>
  <c r="Y21" i="84"/>
  <c r="H27" i="84" s="1"/>
  <c r="P16" i="84"/>
  <c r="T50" i="94" s="1"/>
  <c r="H31" i="79"/>
  <c r="AA41" i="94"/>
  <c r="H32" i="94"/>
  <c r="AA33" i="94"/>
  <c r="F12" i="88"/>
  <c r="H24" i="88" s="1"/>
  <c r="AL27" i="88"/>
  <c r="F12" i="77"/>
  <c r="H24" i="77" s="1"/>
  <c r="AL27" i="77"/>
  <c r="AA35" i="94"/>
  <c r="Y18" i="2"/>
  <c r="AL27" i="2"/>
  <c r="AA40" i="94"/>
  <c r="Z38" i="94"/>
  <c r="Z37" i="94" s="1"/>
  <c r="Z19" i="94" s="1"/>
  <c r="O38" i="94"/>
  <c r="O37" i="94" s="1"/>
  <c r="O19" i="94" s="1"/>
  <c r="Y32" i="94"/>
  <c r="Y31" i="94" s="1"/>
  <c r="Y26" i="94" s="1"/>
  <c r="Y27" i="94" s="1"/>
  <c r="T32" i="94"/>
  <c r="T31" i="94" s="1"/>
  <c r="T26" i="94" s="1"/>
  <c r="T27" i="94" s="1"/>
  <c r="R32" i="94"/>
  <c r="R31" i="94" s="1"/>
  <c r="R26" i="94" s="1"/>
  <c r="R27" i="94" s="1"/>
  <c r="L32" i="94"/>
  <c r="L31" i="94" s="1"/>
  <c r="L26" i="94" s="1"/>
  <c r="L27" i="94" s="1"/>
  <c r="AA30" i="94"/>
  <c r="AA42" i="94"/>
  <c r="H31" i="78"/>
  <c r="L45" i="94"/>
  <c r="L43" i="94" l="1"/>
  <c r="M9" i="94"/>
  <c r="M55" i="94" s="1"/>
  <c r="M16" i="94"/>
  <c r="M12" i="94"/>
  <c r="M18" i="94"/>
  <c r="M14" i="94"/>
  <c r="M10" i="94"/>
  <c r="M17" i="94"/>
  <c r="M15" i="94"/>
  <c r="M13" i="94"/>
  <c r="M11" i="94"/>
  <c r="S17" i="94"/>
  <c r="S15" i="94"/>
  <c r="S13" i="94"/>
  <c r="S11" i="94"/>
  <c r="S9" i="94"/>
  <c r="S55" i="94" s="1"/>
  <c r="S18" i="94"/>
  <c r="S16" i="94"/>
  <c r="S14" i="94"/>
  <c r="S12" i="94"/>
  <c r="S10" i="94"/>
  <c r="O18" i="94"/>
  <c r="O16" i="94"/>
  <c r="O14" i="94"/>
  <c r="O12" i="94"/>
  <c r="O10" i="94"/>
  <c r="O17" i="94"/>
  <c r="O15" i="94"/>
  <c r="O13" i="94"/>
  <c r="O11" i="94"/>
  <c r="O9" i="94"/>
  <c r="O55" i="94" s="1"/>
  <c r="Z17" i="94"/>
  <c r="Z9" i="94"/>
  <c r="Z55" i="94" s="1"/>
  <c r="Z15" i="94"/>
  <c r="Z13" i="94"/>
  <c r="Z11" i="94"/>
  <c r="Z18" i="94"/>
  <c r="Z16" i="94"/>
  <c r="Z14" i="94"/>
  <c r="Z12" i="94"/>
  <c r="Z10" i="94"/>
  <c r="Q14" i="94"/>
  <c r="Q17" i="94"/>
  <c r="Q15" i="94"/>
  <c r="Q11" i="94"/>
  <c r="Q13" i="94"/>
  <c r="Q9" i="94"/>
  <c r="Q55" i="94" s="1"/>
  <c r="Q18" i="94"/>
  <c r="Q16" i="94"/>
  <c r="Q12" i="94"/>
  <c r="Q10" i="94"/>
  <c r="P18" i="94"/>
  <c r="P17" i="94"/>
  <c r="P9" i="94"/>
  <c r="P55" i="94" s="1"/>
  <c r="P11" i="94"/>
  <c r="P15" i="94"/>
  <c r="P13" i="94"/>
  <c r="P16" i="94"/>
  <c r="P12" i="94"/>
  <c r="P10" i="94"/>
  <c r="P14" i="94"/>
  <c r="N18" i="94"/>
  <c r="N16" i="94"/>
  <c r="N14" i="94"/>
  <c r="N12" i="94"/>
  <c r="N10" i="94"/>
  <c r="N17" i="94"/>
  <c r="N15" i="94"/>
  <c r="N13" i="94"/>
  <c r="N11" i="94"/>
  <c r="N9" i="94"/>
  <c r="N55" i="94" s="1"/>
  <c r="Y12" i="94"/>
  <c r="Y10" i="94"/>
  <c r="Y17" i="94"/>
  <c r="Y13" i="94"/>
  <c r="Y9" i="94"/>
  <c r="Y15" i="94"/>
  <c r="Y11" i="94"/>
  <c r="Y18" i="94"/>
  <c r="Y16" i="94"/>
  <c r="Y14" i="94"/>
  <c r="V9" i="94"/>
  <c r="V55" i="94" s="1"/>
  <c r="V12" i="94"/>
  <c r="V10" i="94"/>
  <c r="V18" i="94"/>
  <c r="V16" i="94"/>
  <c r="V14" i="94"/>
  <c r="V17" i="94"/>
  <c r="V15" i="94"/>
  <c r="V13" i="94"/>
  <c r="V11" i="94"/>
  <c r="J17" i="94"/>
  <c r="J15" i="94"/>
  <c r="J13" i="94"/>
  <c r="J11" i="94"/>
  <c r="J9" i="94"/>
  <c r="J55" i="94" s="1"/>
  <c r="J18" i="94"/>
  <c r="J16" i="94"/>
  <c r="J14" i="94"/>
  <c r="J12" i="94"/>
  <c r="J10" i="94"/>
  <c r="X16" i="94"/>
  <c r="X14" i="94"/>
  <c r="X12" i="94"/>
  <c r="X10" i="94"/>
  <c r="X13" i="94"/>
  <c r="X11" i="94"/>
  <c r="X15" i="94"/>
  <c r="X17" i="94"/>
  <c r="X9" i="94"/>
  <c r="X18" i="94"/>
  <c r="U15" i="94"/>
  <c r="U13" i="94"/>
  <c r="U11" i="94"/>
  <c r="U18" i="94"/>
  <c r="U14" i="94"/>
  <c r="U10" i="94"/>
  <c r="U12" i="94"/>
  <c r="U16" i="94"/>
  <c r="U17" i="94"/>
  <c r="U9" i="94"/>
  <c r="U55" i="94" s="1"/>
  <c r="L16" i="94"/>
  <c r="L18" i="94"/>
  <c r="L14" i="94"/>
  <c r="L10" i="94"/>
  <c r="L15" i="94"/>
  <c r="L12" i="94"/>
  <c r="L17" i="94"/>
  <c r="L13" i="94"/>
  <c r="L11" i="94"/>
  <c r="L9" i="94"/>
  <c r="L55" i="94" s="1"/>
  <c r="T17" i="94"/>
  <c r="T18" i="94"/>
  <c r="T10" i="94"/>
  <c r="T13" i="94"/>
  <c r="T11" i="94"/>
  <c r="T12" i="94"/>
  <c r="T9" i="94"/>
  <c r="T55" i="94" s="1"/>
  <c r="T16" i="94"/>
  <c r="T14" i="94"/>
  <c r="T15" i="94"/>
  <c r="K17" i="94"/>
  <c r="K15" i="94"/>
  <c r="K13" i="94"/>
  <c r="K11" i="94"/>
  <c r="K9" i="94"/>
  <c r="K55" i="94" s="1"/>
  <c r="K18" i="94"/>
  <c r="K16" i="94"/>
  <c r="K14" i="94"/>
  <c r="K12" i="94"/>
  <c r="K10" i="94"/>
  <c r="W18" i="94"/>
  <c r="W16" i="94"/>
  <c r="W14" i="94"/>
  <c r="W12" i="94"/>
  <c r="W10" i="94"/>
  <c r="W17" i="94"/>
  <c r="W15" i="94"/>
  <c r="W13" i="94"/>
  <c r="W11" i="94"/>
  <c r="W9" i="94"/>
  <c r="W55" i="94" s="1"/>
  <c r="G18" i="94"/>
  <c r="G16" i="94"/>
  <c r="G14" i="94"/>
  <c r="G12" i="94"/>
  <c r="G10" i="94"/>
  <c r="G17" i="94"/>
  <c r="G15" i="94"/>
  <c r="G13" i="94"/>
  <c r="G11" i="94"/>
  <c r="G9" i="94"/>
  <c r="I10" i="94"/>
  <c r="I13" i="94"/>
  <c r="I17" i="94"/>
  <c r="I15" i="94"/>
  <c r="I11" i="94"/>
  <c r="I9" i="94"/>
  <c r="I55" i="94" s="1"/>
  <c r="I18" i="94"/>
  <c r="I16" i="94"/>
  <c r="I14" i="94"/>
  <c r="I12" i="94"/>
  <c r="R15" i="94"/>
  <c r="R13" i="94"/>
  <c r="R11" i="94"/>
  <c r="R9" i="94"/>
  <c r="R55" i="94" s="1"/>
  <c r="R17" i="94"/>
  <c r="R18" i="94"/>
  <c r="R16" i="94"/>
  <c r="R14" i="94"/>
  <c r="R12" i="94"/>
  <c r="R10" i="94"/>
  <c r="Y55" i="94"/>
  <c r="W43" i="94"/>
  <c r="T43" i="94"/>
  <c r="AA45" i="94"/>
  <c r="I43" i="94"/>
  <c r="H29" i="89"/>
  <c r="Q43" i="94"/>
  <c r="N43" i="94"/>
  <c r="H29" i="86"/>
  <c r="H29" i="85"/>
  <c r="M43" i="94"/>
  <c r="G55" i="94"/>
  <c r="H29" i="81"/>
  <c r="S43" i="94"/>
  <c r="P16" i="76"/>
  <c r="J50" i="94" s="1"/>
  <c r="Y21" i="76"/>
  <c r="H27" i="76" s="1"/>
  <c r="Y21" i="80"/>
  <c r="H27" i="80" s="1"/>
  <c r="P16" i="80"/>
  <c r="V50" i="94" s="1"/>
  <c r="H29" i="76"/>
  <c r="J43" i="94"/>
  <c r="H29" i="92"/>
  <c r="Z43" i="94"/>
  <c r="O43" i="94"/>
  <c r="H29" i="87"/>
  <c r="H29" i="74"/>
  <c r="H43" i="94"/>
  <c r="Y21" i="90"/>
  <c r="H27" i="90" s="1"/>
  <c r="P16" i="90"/>
  <c r="W50" i="94" s="1"/>
  <c r="Y21" i="74"/>
  <c r="H27" i="74" s="1"/>
  <c r="P16" i="74"/>
  <c r="H50" i="94" s="1"/>
  <c r="H29" i="77"/>
  <c r="K43" i="94"/>
  <c r="U43" i="94"/>
  <c r="H29" i="82"/>
  <c r="H37" i="94"/>
  <c r="AA38" i="94"/>
  <c r="G43" i="94"/>
  <c r="H29" i="2"/>
  <c r="H31" i="94"/>
  <c r="AA32" i="94"/>
  <c r="P16" i="83"/>
  <c r="Y50" i="94" s="1"/>
  <c r="Y21" i="83"/>
  <c r="H27" i="83" s="1"/>
  <c r="X55" i="94"/>
  <c r="P16" i="2"/>
  <c r="G50" i="94" s="1"/>
  <c r="Y21" i="2"/>
  <c r="H27" i="2" s="1"/>
  <c r="H29" i="88"/>
  <c r="P43" i="94"/>
  <c r="Y43" i="94"/>
  <c r="H29" i="83"/>
  <c r="AA43" i="94" l="1"/>
  <c r="H19" i="94"/>
  <c r="AA37" i="94"/>
  <c r="H26" i="94"/>
  <c r="AA31" i="94"/>
  <c r="H15" i="94" l="1"/>
  <c r="H13" i="94"/>
  <c r="H16" i="94"/>
  <c r="H10" i="94"/>
  <c r="H17" i="94"/>
  <c r="H9" i="94"/>
  <c r="H12" i="94"/>
  <c r="H11" i="94"/>
  <c r="H14" i="94"/>
  <c r="H18" i="94"/>
  <c r="AA26" i="94"/>
  <c r="H27" i="94"/>
  <c r="AA27" i="94" s="1"/>
  <c r="AA19" i="94"/>
  <c r="AA14" i="94" l="1"/>
  <c r="M63" i="95" s="1"/>
  <c r="M40" i="98" s="1"/>
  <c r="AA15" i="94"/>
  <c r="M64" i="95" s="1"/>
  <c r="M41" i="98" s="1"/>
  <c r="AA16" i="94"/>
  <c r="M65" i="95" s="1"/>
  <c r="M42" i="98" s="1"/>
  <c r="AA17" i="94"/>
  <c r="M66" i="95" s="1"/>
  <c r="M43" i="98" s="1"/>
  <c r="AA12" i="94"/>
  <c r="H66" i="95" s="1"/>
  <c r="H43" i="98" s="1"/>
  <c r="AA11" i="94"/>
  <c r="H65" i="95" s="1"/>
  <c r="H42" i="98" s="1"/>
  <c r="AA18" i="94"/>
  <c r="M67" i="95" s="1"/>
  <c r="M44" i="98" s="1"/>
  <c r="AA10" i="94"/>
  <c r="H64" i="95" s="1"/>
  <c r="H41" i="98" s="1"/>
  <c r="AA13" i="94"/>
  <c r="H67" i="95" s="1"/>
  <c r="H44" i="98" s="1"/>
  <c r="H55" i="94"/>
  <c r="AA9" i="94"/>
  <c r="H63" i="95" l="1"/>
  <c r="H40" i="98" s="1"/>
  <c r="AA55" i="94"/>
</calcChain>
</file>

<file path=xl/comments1.xml><?xml version="1.0" encoding="utf-8"?>
<comments xmlns="http://schemas.openxmlformats.org/spreadsheetml/2006/main">
  <authors>
    <author>作成者</author>
  </authors>
  <commentList>
    <comment ref="C20" authorId="0" shapeId="0">
      <text>
        <r>
          <rPr>
            <b/>
            <sz val="9"/>
            <color indexed="81"/>
            <rFont val="ＭＳ Ｐゴシック"/>
            <family val="3"/>
            <charset val="128"/>
          </rPr>
          <t>説明文が表示されます</t>
        </r>
      </text>
    </comment>
    <comment ref="N28" authorId="0" shapeId="0">
      <text>
        <r>
          <rPr>
            <b/>
            <sz val="10"/>
            <color indexed="81"/>
            <rFont val="ＭＳ Ｐゴシック"/>
            <family val="3"/>
            <charset val="128"/>
          </rPr>
          <t>「○」の表示を消す場合は、プルダウン・メニュー「○」の下に現れる空白部分を選んでください。</t>
        </r>
      </text>
    </comment>
    <comment ref="O28" authorId="0" shapeId="0">
      <text>
        <r>
          <rPr>
            <b/>
            <sz val="10"/>
            <color indexed="81"/>
            <rFont val="ＭＳ Ｐゴシック"/>
            <family val="3"/>
            <charset val="128"/>
          </rPr>
          <t>「○」の表示を消す場合は、プルダウン・メニュー「○」の下に現れる空白部分を選んでください。</t>
        </r>
      </text>
    </comment>
    <comment ref="M48"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text>
        <r>
          <rPr>
            <b/>
            <sz val="11"/>
            <color indexed="81"/>
            <rFont val="ＭＳ Ｐゴシック"/>
            <family val="3"/>
            <charset val="128"/>
          </rPr>
          <t xml:space="preserve">産業分類をメニューから選んでください。
</t>
        </r>
      </text>
    </comment>
    <comment ref="L52" authorId="0" shapeId="0">
      <text>
        <r>
          <rPr>
            <b/>
            <sz val="11"/>
            <color indexed="81"/>
            <rFont val="ＭＳ Ｐゴシック"/>
            <family val="3"/>
            <charset val="128"/>
          </rPr>
          <t>事業の種類を具体的に記載してください。</t>
        </r>
      </text>
    </comment>
    <comment ref="H63" authorId="0" shapeId="0">
      <text>
        <r>
          <rPr>
            <b/>
            <sz val="11"/>
            <color indexed="81"/>
            <rFont val="ＭＳ Ｐゴシック"/>
            <family val="3"/>
            <charset val="128"/>
          </rPr>
          <t>種類ごとのシートから自動的に計算されます。</t>
        </r>
      </text>
    </comment>
    <comment ref="M63" authorId="0" shapeId="0">
      <text>
        <r>
          <rPr>
            <b/>
            <sz val="11"/>
            <color indexed="81"/>
            <rFont val="ＭＳ Ｐゴシック"/>
            <family val="3"/>
            <charset val="128"/>
          </rPr>
          <t>種類ごとのシートから自動的に計算されます。</t>
        </r>
      </text>
    </comment>
    <comment ref="H64" authorId="0" shapeId="0">
      <text>
        <r>
          <rPr>
            <b/>
            <sz val="11"/>
            <color indexed="81"/>
            <rFont val="ＭＳ Ｐゴシック"/>
            <family val="3"/>
            <charset val="128"/>
          </rPr>
          <t>種類ごとのシートから自動的に計算されます。</t>
        </r>
      </text>
    </comment>
    <comment ref="M64" authorId="0" shapeId="0">
      <text>
        <r>
          <rPr>
            <b/>
            <sz val="11"/>
            <color indexed="81"/>
            <rFont val="ＭＳ Ｐゴシック"/>
            <family val="3"/>
            <charset val="128"/>
          </rPr>
          <t>種類ごとのシートから自動的に計算されます。</t>
        </r>
      </text>
    </comment>
    <comment ref="H65" authorId="0" shapeId="0">
      <text>
        <r>
          <rPr>
            <b/>
            <sz val="11"/>
            <color indexed="81"/>
            <rFont val="ＭＳ Ｐゴシック"/>
            <family val="3"/>
            <charset val="128"/>
          </rPr>
          <t>種類ごとのシートから自動的に計算されます。</t>
        </r>
      </text>
    </comment>
    <comment ref="M65" authorId="0" shapeId="0">
      <text>
        <r>
          <rPr>
            <b/>
            <sz val="11"/>
            <color indexed="81"/>
            <rFont val="ＭＳ Ｐゴシック"/>
            <family val="3"/>
            <charset val="128"/>
          </rPr>
          <t>種類ごとのシートから自動的に計算されます。</t>
        </r>
      </text>
    </comment>
    <comment ref="H66" authorId="0" shapeId="0">
      <text>
        <r>
          <rPr>
            <b/>
            <sz val="11"/>
            <color indexed="81"/>
            <rFont val="ＭＳ Ｐゴシック"/>
            <family val="3"/>
            <charset val="128"/>
          </rPr>
          <t>種類ごとのシートから自動的に計算されます。</t>
        </r>
      </text>
    </comment>
    <comment ref="M66" authorId="0" shapeId="0">
      <text>
        <r>
          <rPr>
            <b/>
            <sz val="11"/>
            <color indexed="81"/>
            <rFont val="ＭＳ Ｐゴシック"/>
            <family val="3"/>
            <charset val="128"/>
          </rPr>
          <t>種類ごとのシートから自動的に計算されます。</t>
        </r>
      </text>
    </comment>
    <comment ref="H67" authorId="0" shapeId="0">
      <text>
        <r>
          <rPr>
            <b/>
            <sz val="11"/>
            <color indexed="81"/>
            <rFont val="ＭＳ Ｐゴシック"/>
            <family val="3"/>
            <charset val="128"/>
          </rPr>
          <t>種類ごとのシートから自動的に計算されます。</t>
        </r>
      </text>
    </comment>
    <comment ref="M67"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sharedStrings.xml><?xml version="1.0" encoding="utf-8"?>
<sst xmlns="http://schemas.openxmlformats.org/spreadsheetml/2006/main" count="3275" uniqueCount="460">
  <si>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</si>
  <si>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</si>
  <si>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</si>
  <si>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</si>
  <si>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</si>
  <si>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</si>
  <si>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</si>
  <si>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</si>
  <si>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</si>
  <si>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</si>
  <si>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</si>
  <si>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</si>
  <si>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</si>
  <si>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</si>
  <si>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</si>
  <si>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</si>
  <si>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</si>
  <si>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</si>
  <si>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</si>
  <si>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</si>
  <si>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</si>
  <si>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</si>
  <si>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</si>
  <si>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</si>
  <si>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</si>
  <si>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</si>
  <si>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</si>
  <si>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</si>
  <si>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</si>
  <si>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</si>
  <si>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</si>
  <si>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</si>
  <si>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</si>
  <si>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</si>
  <si>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</si>
  <si>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</si>
  <si>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</si>
  <si>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</si>
  <si>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</si>
  <si>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</si>
  <si>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</si>
  <si>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</si>
  <si>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</si>
  <si>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</si>
  <si>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</si>
  <si>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</si>
  <si>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</si>
  <si>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</si>
  <si>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</si>
  <si>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</si>
  <si>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</si>
  <si>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</si>
  <si>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</si>
  <si>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</si>
  <si>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</si>
  <si>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</si>
  <si>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</si>
  <si>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</si>
  <si>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</si>
  <si>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</si>
  <si>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</si>
  <si>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</si>
  <si>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</si>
  <si>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</si>
  <si>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</si>
  <si>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</si>
  <si>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</si>
  <si>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</si>
  <si>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</si>
  <si>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</si>
  <si>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</si>
  <si>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</si>
  <si>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</si>
  <si>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</si>
  <si>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</si>
  <si>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</si>
  <si>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</si>
  <si>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</si>
  <si>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</si>
  <si>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</si>
  <si>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</si>
  <si>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</si>
  <si>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</si>
  <si>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</si>
  <si>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</si>
  <si>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</si>
  <si>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</si>
  <si>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</si>
  <si>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</si>
  <si>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</si>
  <si>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</si>
  <si>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</si>
  <si>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</si>
  <si>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</si>
  <si>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</si>
  <si>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</si>
  <si>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</si>
  <si>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</si>
  <si>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</si>
  <si>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</si>
  <si>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</si>
  <si>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</si>
  <si>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</si>
  <si>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</si>
  <si>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</si>
  <si>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</si>
  <si>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</si>
  <si>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</si>
  <si>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</si>
  <si>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</si>
  <si>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</si>
  <si>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</si>
  <si>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</si>
  <si>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</si>
  <si>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</si>
  <si>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</si>
  <si>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</si>
  <si>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</si>
  <si>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</si>
  <si>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</si>
  <si>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</si>
  <si>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</si>
  <si>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</si>
  <si>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</si>
  <si>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</si>
  <si>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</si>
  <si>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</si>
  <si>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</si>
  <si>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</si>
  <si>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</si>
  <si>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</si>
  <si>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</si>
  <si>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</si>
  <si>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</si>
  <si>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</si>
  <si>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</si>
  <si>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</si>
  <si>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</si>
  <si>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</si>
  <si>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</si>
  <si>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</si>
  <si>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</si>
  <si>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</si>
  <si>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</si>
  <si>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</si>
  <si>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</si>
  <si>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</si>
  <si>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</si>
  <si>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</si>
  <si>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</si>
  <si>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</si>
  <si>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</si>
  <si>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</si>
  <si>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</si>
  <si>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</si>
  <si>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</si>
  <si>
    <t>　</t>
    <phoneticPr fontId="3"/>
  </si>
  <si>
    <t>様式選択</t>
    <rPh sb="0" eb="2">
      <t>ヨウシキ</t>
    </rPh>
    <rPh sb="2" eb="4">
      <t>センタク</t>
    </rPh>
    <phoneticPr fontId="3"/>
  </si>
  <si>
    <t>該当する欄に○印を記入してください。</t>
  </si>
  <si>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</si>
  <si>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</si>
  <si>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</si>
  <si>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</si>
  <si>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</si>
  <si>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</si>
  <si>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</si>
  <si>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</si>
  <si>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</si>
  <si>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</si>
  <si>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</si>
  <si>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</si>
  <si>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</si>
  <si>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</si>
  <si>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</si>
  <si>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</si>
  <si>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</si>
  <si>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</si>
  <si>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</si>
  <si>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</si>
  <si>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</si>
  <si>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</si>
  <si>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</si>
  <si>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</si>
  <si>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</si>
  <si>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</si>
  <si>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</si>
  <si>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</si>
  <si>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</si>
  <si>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</si>
  <si>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</si>
  <si>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</si>
  <si>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</si>
  <si>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</si>
  <si>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</si>
  <si>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</si>
  <si>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</si>
  <si>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</si>
  <si>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</si>
  <si>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</si>
  <si>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</si>
  <si>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</si>
  <si>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</si>
  <si>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</si>
  <si>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</si>
  <si>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</si>
  <si>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</si>
  <si>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</si>
  <si>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</si>
  <si>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</si>
  <si>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</si>
  <si>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</si>
  <si>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</si>
  <si>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</si>
  <si>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</si>
  <si>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</si>
  <si>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</si>
  <si>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</si>
  <si>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</si>
  <si>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</si>
  <si>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</si>
  <si>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</si>
  <si>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</si>
  <si>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</si>
  <si>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</si>
  <si>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</si>
  <si>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</si>
  <si>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</si>
  <si>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</si>
  <si>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</si>
  <si>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</si>
  <si>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</si>
  <si>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</si>
  <si>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</si>
  <si>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</si>
  <si>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</si>
  <si>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</si>
  <si>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</si>
  <si>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</si>
  <si>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</si>
  <si>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</si>
  <si>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</si>
  <si>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</si>
  <si>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</si>
  <si>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</si>
  <si>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</si>
  <si>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</si>
  <si>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</si>
  <si>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</si>
  <si>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</si>
  <si>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</si>
  <si>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</si>
  <si>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</si>
  <si>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</si>
  <si>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</si>
  <si>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</si>
  <si>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</si>
  <si>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</si>
  <si>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</si>
  <si>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</si>
  <si>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</si>
  <si>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</si>
  <si>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</si>
  <si>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</si>
  <si>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</si>
  <si>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</si>
  <si>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</si>
  <si>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</si>
  <si>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</si>
  <si>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</si>
  <si>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</si>
  <si>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</si>
  <si>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</si>
  <si>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</si>
  <si>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産業廃棄物処理計画実施状況報告書</t>
    <rPh sb="9" eb="10">
      <t>ジツ</t>
    </rPh>
    <rPh sb="10" eb="11">
      <t>シ</t>
    </rPh>
    <rPh sb="11" eb="13">
      <t>ジョウキョウ</t>
    </rPh>
    <rPh sb="13" eb="15">
      <t>ホウコク</t>
    </rPh>
    <phoneticPr fontId="3"/>
  </si>
  <si>
    <t>自ら直接再生利用した量</t>
    <rPh sb="0" eb="1">
      <t>ミズカ</t>
    </rPh>
    <rPh sb="2" eb="4">
      <t>チョクセツ</t>
    </rPh>
    <rPh sb="4" eb="6">
      <t>サイセイ</t>
    </rPh>
    <rPh sb="6" eb="8">
      <t>リヨウ</t>
    </rPh>
    <rPh sb="10" eb="11">
      <t>リョウ</t>
    </rPh>
    <phoneticPr fontId="3"/>
  </si>
  <si>
    <t>自ら直接埋立処分又は海洋投入処分した量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</si>
  <si>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</si>
  <si>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</si>
  <si>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</si>
  <si>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</si>
  <si>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</si>
  <si>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</si>
  <si>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</si>
  <si>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</si>
  <si>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</si>
  <si>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自ら直接埋立処分又は海洋投入処分した量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</si>
  <si>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</si>
  <si>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</si>
  <si>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</si>
  <si>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</si>
  <si>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</si>
  <si>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</si>
  <si>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</si>
  <si>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</si>
  <si>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</si>
  <si>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様式第二号の九（第八条の四の六関係）</t>
    <rPh sb="6" eb="7">
      <t>キュウ</t>
    </rPh>
    <rPh sb="14" eb="15">
      <t>ロク</t>
    </rPh>
    <phoneticPr fontId="3"/>
  </si>
  <si>
    <t>産業廃棄物処理計画実施状況報告書</t>
    <rPh sb="0" eb="2">
      <t>サンギョウ</t>
    </rPh>
    <rPh sb="2" eb="5">
      <t>ハイキブツ</t>
    </rPh>
    <rPh sb="5" eb="7">
      <t>ショリ</t>
    </rPh>
    <rPh sb="7" eb="9">
      <t>ケイカク</t>
    </rPh>
    <rPh sb="9" eb="11">
      <t>ジッシ</t>
    </rPh>
    <rPh sb="11" eb="13">
      <t>ジョウキョウ</t>
    </rPh>
    <rPh sb="13" eb="15">
      <t>ホウコク</t>
    </rPh>
    <rPh sb="15" eb="16">
      <t>ショ</t>
    </rPh>
    <phoneticPr fontId="3"/>
  </si>
  <si>
    <t>産業廃棄物処理計画における計画期間</t>
    <rPh sb="0" eb="2">
      <t>サンギョウ</t>
    </rPh>
    <rPh sb="2" eb="5">
      <t>ハイキブツ</t>
    </rPh>
    <rPh sb="5" eb="7">
      <t>ショリ</t>
    </rPh>
    <rPh sb="7" eb="9">
      <t>ケイカク</t>
    </rPh>
    <rPh sb="13" eb="15">
      <t>ケイカク</t>
    </rPh>
    <rPh sb="15" eb="17">
      <t>キカン</t>
    </rPh>
    <phoneticPr fontId="3"/>
  </si>
  <si>
    <t>項目</t>
    <rPh sb="0" eb="2">
      <t>コウモク</t>
    </rPh>
    <phoneticPr fontId="3"/>
  </si>
  <si>
    <t>項目</t>
    <phoneticPr fontId="3"/>
  </si>
  <si>
    <t>排出量</t>
    <phoneticPr fontId="3"/>
  </si>
  <si>
    <t>自ら再生利用を行う産業廃棄物の量</t>
    <rPh sb="9" eb="11">
      <t>サンギョウ</t>
    </rPh>
    <rPh sb="11" eb="14">
      <t>ハイキブツ</t>
    </rPh>
    <phoneticPr fontId="3"/>
  </si>
  <si>
    <t>自ら熱回収を行う産業廃棄物の量</t>
    <phoneticPr fontId="3"/>
  </si>
  <si>
    <t>自ら中間処理により減量する産業廃棄物の量</t>
    <phoneticPr fontId="3"/>
  </si>
  <si>
    <t>自ら埋立処分又は海洋投入処分を行う産業廃棄物の量</t>
    <phoneticPr fontId="3"/>
  </si>
  <si>
    <t>優良認定処理業者への処理委託量</t>
    <phoneticPr fontId="3"/>
  </si>
  <si>
    <t>再生利用業者への処理委託量</t>
    <phoneticPr fontId="3"/>
  </si>
  <si>
    <t>(10)</t>
  </si>
  <si>
    <t>(11)</t>
  </si>
  <si>
    <t>(12)</t>
  </si>
  <si>
    <t>(13)</t>
  </si>
  <si>
    <t>(14)</t>
  </si>
  <si>
    <t>　①欄　当該事業場において生じた産業廃棄物の量</t>
    <phoneticPr fontId="3"/>
  </si>
  <si>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</si>
  <si>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</si>
  <si>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</si>
  <si>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</si>
  <si>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産業廃棄物処理計画における目標値</t>
    <rPh sb="0" eb="2">
      <t>サンギョウ</t>
    </rPh>
    <rPh sb="2" eb="5">
      <t>ハイキブツ</t>
    </rPh>
    <rPh sb="5" eb="7">
      <t>ショリ</t>
    </rPh>
    <rPh sb="7" eb="9">
      <t>ケイカク</t>
    </rPh>
    <rPh sb="13" eb="15">
      <t>モクヒョウ</t>
    </rPh>
    <rPh sb="15" eb="16">
      <t>アタイ</t>
    </rPh>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</si>
  <si>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</si>
  <si>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</si>
  <si>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</si>
  <si>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</si>
  <si>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</si>
  <si>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</si>
  <si>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全処理委託量</t>
    <phoneticPr fontId="3"/>
  </si>
  <si>
    <t>３</t>
    <phoneticPr fontId="3"/>
  </si>
  <si>
    <t>３</t>
    <phoneticPr fontId="3"/>
  </si>
  <si>
    <t>３－１</t>
    <phoneticPr fontId="3"/>
  </si>
  <si>
    <t>３－２</t>
    <phoneticPr fontId="3"/>
  </si>
  <si>
    <t>ア.　燃え殻</t>
    <rPh sb="5" eb="6">
      <t>ガラ</t>
    </rPh>
    <phoneticPr fontId="3"/>
  </si>
  <si>
    <t>ｱ.　燃え殻
ｲ.　汚泥
ｳ.　廃油
ｴ.　廃酸
ｵ.　廃アルカリ
ｶ.　廃ﾌﾟﾗｽﾁｯｸ類
ｷ.　紙くず</t>
    <rPh sb="5" eb="6">
      <t>ガラ</t>
    </rPh>
    <phoneticPr fontId="3"/>
  </si>
  <si>
    <t>当該事業場における排出量</t>
    <rPh sb="9" eb="11">
      <t>ハイシュツ</t>
    </rPh>
    <phoneticPr fontId="3"/>
  </si>
  <si>
    <t>③＋⑨　自ら埋立処分又は海洋投入処分を行った量</t>
    <phoneticPr fontId="3"/>
  </si>
  <si>
    <t>燃え殻</t>
    <rPh sb="2" eb="3">
      <t>ガラ</t>
    </rPh>
    <phoneticPr fontId="3"/>
  </si>
  <si>
    <t>①</t>
    <phoneticPr fontId="3"/>
  </si>
  <si>
    <t>当該事業場における排出量</t>
    <phoneticPr fontId="3"/>
  </si>
  <si>
    <t>3－１</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</si>
  <si>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</si>
  <si>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</si>
  <si>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</si>
  <si>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</si>
  <si>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提出者</t>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</si>
  <si>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</si>
  <si>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</si>
  <si>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</si>
  <si>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</si>
  <si>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</si>
  <si>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</si>
  <si>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</si>
  <si>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</si>
  <si>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</si>
  <si>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xml:space="preserve">  直接入力することも可能です。</t>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</si>
  <si>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</si>
  <si>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</si>
  <si>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</si>
  <si>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</si>
  <si>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</si>
  <si>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</si>
  <si>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</si>
  <si>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</si>
  <si>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</si>
  <si>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Ｒ－サービス業（他に分類されないもの）</t>
    <phoneticPr fontId="3"/>
  </si>
  <si>
    <t>　「当該事業場において現に行っている事業に関する事項」の欄は、以下に従って記入してください。</t>
    <phoneticPr fontId="3"/>
  </si>
  <si>
    <t>(1) 　①欄には、日本標準産業分類（中分類）の区分を記入してください。</t>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</si>
  <si>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</si>
  <si>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</si>
  <si>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45"/>
  </si>
  <si>
    <t>製造品出荷額</t>
    <phoneticPr fontId="45"/>
  </si>
  <si>
    <t>百万円／年</t>
    <rPh sb="0" eb="2">
      <t>ヒャクマン</t>
    </rPh>
    <rPh sb="2" eb="3">
      <t>エン</t>
    </rPh>
    <rPh sb="4" eb="5">
      <t>ネン</t>
    </rPh>
    <phoneticPr fontId="3"/>
  </si>
  <si>
    <t>建設業</t>
    <phoneticPr fontId="45"/>
  </si>
  <si>
    <t>エリア内元請完成工事高</t>
    <phoneticPr fontId="45"/>
  </si>
  <si>
    <t>※　前年度実績を記入、医療機関は前年度末時点の病床数を記入。</t>
    <phoneticPr fontId="45"/>
  </si>
  <si>
    <t>医療機関</t>
    <phoneticPr fontId="45"/>
  </si>
  <si>
    <t>病床数</t>
    <phoneticPr fontId="45"/>
  </si>
  <si>
    <t>床</t>
    <rPh sb="0" eb="1">
      <t>ユカ</t>
    </rPh>
    <phoneticPr fontId="3"/>
  </si>
  <si>
    <t>その他の業種</t>
    <phoneticPr fontId="45"/>
  </si>
  <si>
    <t>売上高</t>
    <phoneticPr fontId="45"/>
  </si>
  <si>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</si>
  <si>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</si>
  <si>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
　　　な前年度の実績を記入してください。</t>
    <phoneticPr fontId="3"/>
  </si>
  <si>
    <t>動物の
死体</t>
    <phoneticPr fontId="3"/>
  </si>
  <si>
    <t>動物の
ふん尿</t>
    <rPh sb="6" eb="7">
      <t>ニョウ</t>
    </rPh>
    <phoneticPr fontId="3"/>
  </si>
  <si>
    <t>動物系
固形不要物</t>
    <phoneticPr fontId="3"/>
  </si>
  <si>
    <t>廃
ﾌﾟﾗｽﾁｯｸ</t>
    <phoneticPr fontId="3"/>
  </si>
  <si>
    <t>混合廃棄物
その他</t>
    <phoneticPr fontId="3"/>
  </si>
  <si>
    <t>　第１面の※欄には、何も記入しないでください。</t>
    <rPh sb="1" eb="2">
      <t>ダイ</t>
    </rPh>
    <rPh sb="3" eb="4">
      <t>メン</t>
    </rPh>
    <phoneticPr fontId="3"/>
  </si>
  <si>
    <t>　第２面（様式３-２）の左下の表には、項目ごとに、産業廃棄物処理計画に記載したそれぞれの実績値を記入してください。</t>
    <rPh sb="25" eb="27">
      <t>サンギョウ</t>
    </rPh>
    <rPh sb="27" eb="30">
      <t>ハイキブツ</t>
    </rPh>
    <rPh sb="30" eb="32">
      <t>ショリ</t>
    </rPh>
    <rPh sb="32" eb="34">
      <t>ケイカク</t>
    </rPh>
    <rPh sb="35" eb="37">
      <t>キサイ</t>
    </rPh>
    <rPh sb="44" eb="47">
      <t>ジッセキチ</t>
    </rPh>
    <rPh sb="48" eb="50">
      <t>キニュウ</t>
    </rPh>
    <phoneticPr fontId="3"/>
  </si>
  <si>
    <t>認定熱回収業者への処理委託量</t>
    <phoneticPr fontId="3"/>
  </si>
  <si>
    <t>認定熱回収業者以外の熱回収を行う業者への処理委託量</t>
    <phoneticPr fontId="3"/>
  </si>
  <si>
    <t>動植物性
残さ</t>
    <phoneticPr fontId="3"/>
  </si>
  <si>
    <t>（第１面）</t>
    <rPh sb="1" eb="2">
      <t>ダイ</t>
    </rPh>
    <rPh sb="3" eb="4">
      <t>メン</t>
    </rPh>
    <phoneticPr fontId="3"/>
  </si>
  <si>
    <t>(１)</t>
    <phoneticPr fontId="3"/>
  </si>
  <si>
    <t>(２)</t>
    <phoneticPr fontId="3"/>
  </si>
  <si>
    <t>　②欄　(１)の量のうち、中間処理をせず直接自ら再生利用した量</t>
    <rPh sb="13" eb="15">
      <t>チュウカン</t>
    </rPh>
    <rPh sb="15" eb="17">
      <t>ショリ</t>
    </rPh>
    <phoneticPr fontId="3"/>
  </si>
  <si>
    <t>(３)</t>
    <phoneticPr fontId="3"/>
  </si>
  <si>
    <t>　③欄　(１)の量のうち、中間処理をせず直接自ら埋立処分した量又は海洋投入処分した量</t>
    <rPh sb="13" eb="15">
      <t>チュウカン</t>
    </rPh>
    <rPh sb="15" eb="17">
      <t>ショリ</t>
    </rPh>
    <rPh sb="31" eb="32">
      <t>マタ</t>
    </rPh>
    <phoneticPr fontId="3"/>
  </si>
  <si>
    <t>(４)</t>
    <phoneticPr fontId="3"/>
  </si>
  <si>
    <t>　④欄　(１)の量のうち、自ら中間処理をした産業廃棄物の当該中間処理前の量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</si>
  <si>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</si>
  <si>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</si>
  <si>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</si>
  <si>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</si>
  <si>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</si>
  <si>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</si>
  <si>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</si>
  <si>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</si>
  <si>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</si>
  <si>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</si>
  <si>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</si>
  <si>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</si>
  <si>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(8)</t>
    <phoneticPr fontId="3"/>
  </si>
  <si>
    <t>(10)</t>
    <phoneticPr fontId="3"/>
  </si>
  <si>
    <t>(1)</t>
    <phoneticPr fontId="3"/>
  </si>
  <si>
    <t>(2)</t>
    <phoneticPr fontId="3"/>
  </si>
  <si>
    <t>(3)</t>
    <phoneticPr fontId="3"/>
  </si>
  <si>
    <t>(4)</t>
    <phoneticPr fontId="3"/>
  </si>
  <si>
    <t>(5)</t>
    <phoneticPr fontId="3"/>
  </si>
  <si>
    <t>(6)</t>
    <phoneticPr fontId="3"/>
  </si>
  <si>
    <t>(7)</t>
    <phoneticPr fontId="3"/>
  </si>
  <si>
    <t>(9)</t>
    <phoneticPr fontId="3"/>
  </si>
  <si>
    <t>　②欄　(1)の量のうち、中間処理をせず直接自ら再生利用した量</t>
    <rPh sb="13" eb="15">
      <t>チュウカン</t>
    </rPh>
    <rPh sb="15" eb="17">
      <t>ショリ</t>
    </rPh>
    <phoneticPr fontId="3"/>
  </si>
  <si>
    <t>　③欄　(1)の量のうち、中間処理をせず直接自ら埋立処分した量又は海洋投入処分した量</t>
    <rPh sb="13" eb="15">
      <t>チュウカン</t>
    </rPh>
    <rPh sb="15" eb="17">
      <t>ショリ</t>
    </rPh>
    <rPh sb="31" eb="32">
      <t>マタ</t>
    </rPh>
    <phoneticPr fontId="3"/>
  </si>
  <si>
    <t>　④欄　(1)の量のうち、自ら中間処理をした産業廃棄物の当該中間処理前の量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</si>
  <si>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</si>
  <si>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</si>
  <si>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</si>
  <si>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</si>
  <si>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※１</t>
    <phoneticPr fontId="3"/>
  </si>
  <si>
    <t>⑬　認定熱回収業者への処理委託量</t>
    <phoneticPr fontId="3"/>
  </si>
  <si>
    <t>⑭　認定熱回収業者以外の熱回収を行う業者への処理委託量</t>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</si>
  <si>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</si>
  <si>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</si>
  <si>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</si>
  <si>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</si>
  <si>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本ファイルは閉じ、2024form6.xlsmを開き、「④事業場情報等の反映」をクリックして下さい。</t>
    <rPh sb="32" eb="35">
      <t>ジギョウジョウ</t>
    </rPh>
    <rPh sb="35" eb="37">
      <t>ジョウホウ</t>
    </rPh>
    <rPh sb="37" eb="38">
      <t>トウ</t>
    </rPh>
    <rPh sb="39" eb="41">
      <t>ハンエイ</t>
    </rPh>
    <phoneticPr fontId="3"/>
  </si>
  <si>
    <r>
      <t>　＊　印刷を行いたい場合は、</t>
    </r>
    <r>
      <rPr>
        <b/>
        <u/>
        <sz val="11"/>
        <color rgb="FFFF0000"/>
        <rFont val="ＭＳ Ｐゴシック"/>
        <family val="3"/>
        <charset val="128"/>
      </rPr>
      <t>本ファイルを閉じ、2024form6.xlsmを開き「印刷ボタン（様式3）」をクリックしてください。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</si>
  <si>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（様式１から反映→提出先、提出者情報、事業場情報、事業の種類、事業規模）</t>
  </si>
  <si>
    <t>自主管理事業登録番号</t>
    <rPh sb="0" eb="2">
      <t>ジシュ</t>
    </rPh>
    <rPh sb="2" eb="4">
      <t>カンリ</t>
    </rPh>
    <rPh sb="4" eb="6">
      <t>ジギョウ</t>
    </rPh>
    <rPh sb="6" eb="8">
      <t>トウロク</t>
    </rPh>
    <rPh sb="8" eb="10">
      <t>バンゴウ</t>
    </rPh>
    <phoneticPr fontId="3"/>
  </si>
  <si>
    <t>　廃棄物の処理及び清掃に関する法律第12条第10項の規定に基づき、令和５年度の産業廃棄物処理計画の実施状況を報告します。</t>
    <rPh sb="33" eb="35">
      <t>レイワ</t>
    </rPh>
    <rPh sb="36" eb="38">
      <t>ネンド</t>
    </rPh>
    <rPh sb="49" eb="51">
      <t>ジッシ</t>
    </rPh>
    <rPh sb="51" eb="53">
      <t>ジョウキョウ</t>
    </rPh>
    <rPh sb="54" eb="56">
      <t>ホウコク</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</si>
  <si>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</si>
  <si>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　当該年度（令和６年度）の６月30日までに提出してください。</t>
    <rPh sb="1" eb="3">
      <t>トウガイ</t>
    </rPh>
    <rPh sb="3" eb="5">
      <t>ネンド</t>
    </rPh>
    <phoneticPr fontId="3"/>
  </si>
  <si>
    <t>　第２面（様式３-２）には、前年度（令和５年度）の産業廃棄物処理実績に関して①～⑭の欄のそれぞれに、(1)から(14)に掲げる量を記入してください。</t>
    <rPh sb="1" eb="2">
      <t>ダイ</t>
    </rPh>
    <rPh sb="3" eb="4">
      <t>メン</t>
    </rPh>
    <rPh sb="5" eb="7">
      <t>ヨウシキ</t>
    </rPh>
    <phoneticPr fontId="3"/>
  </si>
  <si>
    <t>　「産業廃棄物処理計画における目標値」の欄には、前年度（令和５年度）提出の産業廃棄物処理計画に記載した目標量を記入してください。</t>
    <phoneticPr fontId="3"/>
  </si>
  <si>
    <t>令和５年度に発生した産業廃棄物ごとの量と処理計画の実施結果</t>
    <rPh sb="0" eb="2">
      <t>レイワ</t>
    </rPh>
    <rPh sb="25" eb="27">
      <t>ジッシ</t>
    </rPh>
    <rPh sb="27" eb="29">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</si>
  <si>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7" eb="19">
      <t>ジッセキ</t>
    </rPh>
    <rPh sb="19" eb="20">
      <t>アタイ</t>
    </rPh>
    <rPh sb="21" eb="23">
      <t>キサイ</t>
    </rPh>
    <rPh sb="30" eb="31">
      <t>シタ</t>
    </rPh>
    <rPh sb="31" eb="32">
      <t>ヒョウ</t>
    </rPh>
    <rPh sb="33" eb="35">
      <t>チュウオウ</t>
    </rPh>
    <rPh sb="35" eb="36">
      <t>レツ</t>
    </rPh>
    <rPh sb="44" eb="46">
      <t>モクヒョウ</t>
    </rPh>
    <rPh sb="46" eb="47">
      <t>アタイ</t>
    </rPh>
    <rPh sb="48" eb="50">
      <t>キサイ</t>
    </rPh>
    <rPh sb="57" eb="58">
      <t>カ</t>
    </rPh>
    <rPh sb="58" eb="59">
      <t>ヒョウ</t>
    </rPh>
    <rPh sb="60" eb="61">
      <t>ミギ</t>
    </rPh>
    <rPh sb="61" eb="62">
      <t>レツ</t>
    </rPh>
    <rPh sb="64" eb="66">
      <t>ミギウエ</t>
    </rPh>
    <rPh sb="70" eb="72">
      <t>キサイ</t>
    </rPh>
    <rPh sb="80" eb="81">
      <t>ジツ</t>
    </rPh>
    <rPh sb="81" eb="82">
      <t>セキ</t>
    </rPh>
    <rPh sb="82" eb="83">
      <t>アタイ</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</si>
  <si>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</si>
  <si>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</si>
  <si>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廃棄物の処理及び清掃に関する法律第12条第10項の規定に基づき、令和５年度の産業廃棄物処理計画の実施状況を報告します。</t>
    <rPh sb="33" eb="35">
      <t>レイワ</t>
    </rPh>
    <rPh sb="49" eb="51">
      <t>ジッシ</t>
    </rPh>
    <rPh sb="51" eb="53">
      <t>ジョウキョウ</t>
    </rPh>
    <rPh sb="54" eb="56">
      <t>ホウコク</t>
    </rPh>
    <phoneticPr fontId="3"/>
  </si>
  <si>
    <t>　第２面（様式３-２）には、前年度（令和５年度）の産業廃棄物処理実績に関して①～⑭の欄のそれぞれに、(１)から(14)に掲げる量を記入してください。</t>
    <rPh sb="1" eb="2">
      <t>ダイ</t>
    </rPh>
    <rPh sb="3" eb="4">
      <t>メン</t>
    </rPh>
    <rPh sb="5" eb="7">
      <t>ヨウシキ</t>
    </rPh>
    <phoneticPr fontId="3"/>
  </si>
  <si>
    <t>自主管理事業登録番号</t>
    <rPh sb="0" eb="4">
      <t>ジシュカンリ</t>
    </rPh>
    <rPh sb="4" eb="6">
      <t>ジギョウ</t>
    </rPh>
    <rPh sb="6" eb="8">
      <t>トウロク</t>
    </rPh>
    <rPh sb="8" eb="10">
      <t>バンゴウ</t>
    </rPh>
    <phoneticPr fontId="3"/>
  </si>
  <si>
    <t>（第2面）</t>
    <phoneticPr fontId="3"/>
  </si>
  <si>
    <t>○</t>
  </si>
  <si>
    <t>東京都新宿区新宿5-14-6</t>
    <rPh sb="0" eb="3">
      <t>トウキョウト</t>
    </rPh>
    <rPh sb="3" eb="6">
      <t>シンジュクク</t>
    </rPh>
    <rPh sb="6" eb="8">
      <t>シンジュク</t>
    </rPh>
    <phoneticPr fontId="3"/>
  </si>
  <si>
    <t>野村不動産パートナーズ株式会社
建築事業本部長　小林　哲司</t>
    <rPh sb="0" eb="5">
      <t>ノムラフドウサン</t>
    </rPh>
    <rPh sb="11" eb="15">
      <t>カブシキガイシャ</t>
    </rPh>
    <rPh sb="16" eb="23">
      <t>ケンチクジギョウホンブチョウ</t>
    </rPh>
    <rPh sb="24" eb="26">
      <t>コバヤシ</t>
    </rPh>
    <rPh sb="27" eb="29">
      <t>テツジ</t>
    </rPh>
    <phoneticPr fontId="3"/>
  </si>
  <si>
    <t>03-5368-7802</t>
  </si>
  <si>
    <t>野村不動産パートナーズ株式会社
建築事業本部　環境技術部</t>
    <phoneticPr fontId="3"/>
  </si>
  <si>
    <t>東京都新宿区新宿5-14-6　長府新宿ビル7階</t>
    <phoneticPr fontId="3"/>
  </si>
  <si>
    <t>総合工事業</t>
    <rPh sb="0" eb="5">
      <t>ソウゴウコウジギョウ</t>
    </rPh>
    <phoneticPr fontId="3"/>
  </si>
  <si>
    <t>13名</t>
    <rPh sb="2" eb="3">
      <t>メイ</t>
    </rPh>
    <phoneticPr fontId="3"/>
  </si>
  <si>
    <t>令和6年6月25日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</si>
</sst>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Red]\-#,##0.0\ "/>
    <numFmt numFmtId="177" formatCode="#,##0.0;[Red]\-#,##0.0"/>
    <numFmt numFmtId="178" formatCode="_ * #,###.0_ ;_ * \-#,###.0_ ;_ * &quot;&quot;_ ;_ @_ "/>
    <numFmt numFmtId="179" formatCode="\(\ \ \ \ \ ###\ \ \ \ \ \)"/>
    <numFmt numFmtId="180" formatCode="0;0;"/>
    <numFmt numFmtId="181" formatCode="#,##0_ "/>
    <numFmt numFmtId="182" formatCode="_ * #,##0.0_ ;_ * \-#,##0.0_ ;_ * &quot;&quot;_ ;_ @_ "/>
  </numFmts>
  <fonts count="5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1"/>
      <color rgb="FFFF0000"/>
      <name val="ＭＳ Ｐゴシック"/>
      <family val="3"/>
      <charset val="128"/>
    </font>
    <font>
      <sz val="10"/>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sz val="9.5"/>
      <name val="ＭＳ Ｐ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s>
  <borders count="163">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bottom style="hair">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top style="medium">
        <color indexed="8"/>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878">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13" xfId="4" applyFont="1" applyBorder="1"/>
    <xf numFmtId="0" fontId="16" fillId="0" borderId="0" xfId="4" applyFont="1"/>
    <xf numFmtId="0" fontId="4" fillId="0" borderId="14" xfId="4" applyFont="1" applyBorder="1" applyAlignment="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0" fontId="4" fillId="0" borderId="36"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2" fillId="0" borderId="0" xfId="4"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176" fontId="4" fillId="3" borderId="23" xfId="1" applyNumberFormat="1" applyFont="1" applyFill="1" applyBorder="1" applyAlignment="1" applyProtection="1">
      <alignment vertical="center" shrinkToFit="1"/>
      <protection locked="0"/>
    </xf>
    <xf numFmtId="0" fontId="1" fillId="0" borderId="46" xfId="4" applyFont="1" applyBorder="1" applyAlignment="1">
      <alignment horizontal="center"/>
    </xf>
    <xf numFmtId="0" fontId="1" fillId="0" borderId="47" xfId="4" applyFont="1" applyBorder="1" applyAlignment="1">
      <alignment horizontal="center"/>
    </xf>
    <xf numFmtId="0" fontId="7" fillId="0" borderId="0" xfId="4" applyFont="1" applyAlignment="1">
      <alignment horizontal="right"/>
    </xf>
    <xf numFmtId="0" fontId="9" fillId="0" borderId="48" xfId="0" applyFont="1" applyBorder="1" applyAlignment="1">
      <alignment horizontal="center" vertical="top" wrapText="1"/>
    </xf>
    <xf numFmtId="0" fontId="19" fillId="0" borderId="49" xfId="0" applyFont="1" applyBorder="1" applyAlignment="1">
      <alignment horizontal="left" vertical="center" wrapText="1"/>
    </xf>
    <xf numFmtId="0" fontId="19" fillId="0" borderId="49" xfId="0" applyFont="1" applyBorder="1" applyAlignment="1">
      <alignment horizontal="justify" vertical="center" wrapText="1"/>
    </xf>
    <xf numFmtId="0" fontId="9" fillId="0" borderId="49" xfId="0" applyFont="1" applyBorder="1" applyAlignment="1">
      <alignment horizontal="justify" vertical="center" wrapText="1"/>
    </xf>
    <xf numFmtId="0" fontId="9" fillId="0" borderId="50" xfId="0" applyFont="1" applyBorder="1" applyAlignment="1">
      <alignment horizontal="justify" vertical="center" wrapText="1"/>
    </xf>
    <xf numFmtId="0" fontId="0" fillId="0" borderId="51" xfId="0" applyBorder="1">
      <alignment vertical="center"/>
    </xf>
    <xf numFmtId="0" fontId="27"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46" xfId="0" applyFont="1" applyBorder="1" applyAlignment="1">
      <alignment horizontal="center"/>
    </xf>
    <xf numFmtId="0" fontId="5" fillId="0" borderId="47" xfId="0" applyFont="1" applyBorder="1" applyAlignment="1">
      <alignment horizontal="center"/>
    </xf>
    <xf numFmtId="0" fontId="5" fillId="0" borderId="52" xfId="0" applyFont="1" applyBorder="1" applyAlignment="1">
      <alignment horizontal="center" vertical="center"/>
    </xf>
    <xf numFmtId="0" fontId="5" fillId="0" borderId="52"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0" fontId="2" fillId="0" borderId="47" xfId="0" applyFont="1" applyBorder="1" applyAlignment="1">
      <alignment horizontal="center"/>
    </xf>
    <xf numFmtId="38" fontId="7" fillId="0" borderId="0" xfId="1" applyFont="1" applyFill="1" applyBorder="1" applyAlignment="1">
      <alignment horizontal="right" vertical="center"/>
    </xf>
    <xf numFmtId="0" fontId="5" fillId="0" borderId="53" xfId="0" applyFont="1" applyBorder="1">
      <alignment vertical="center"/>
    </xf>
    <xf numFmtId="0" fontId="7" fillId="0" borderId="54" xfId="0" applyFont="1" applyBorder="1">
      <alignment vertical="center"/>
    </xf>
    <xf numFmtId="0" fontId="5" fillId="0" borderId="55" xfId="0" applyFont="1" applyBorder="1">
      <alignment vertical="center"/>
    </xf>
    <xf numFmtId="0" fontId="5" fillId="0" borderId="0" xfId="0" applyFont="1" applyBorder="1" applyAlignment="1">
      <alignment vertical="center" shrinkToFit="1"/>
    </xf>
    <xf numFmtId="0" fontId="7" fillId="0" borderId="56" xfId="0" applyFont="1" applyBorder="1">
      <alignment vertical="center"/>
    </xf>
    <xf numFmtId="0" fontId="4" fillId="0" borderId="18" xfId="0" applyFont="1" applyFill="1" applyBorder="1" applyAlignment="1" applyProtection="1">
      <alignment horizontal="center" vertical="center" shrinkToFit="1"/>
      <protection locked="0"/>
    </xf>
    <xf numFmtId="0" fontId="4" fillId="0" borderId="1" xfId="0" applyFont="1" applyFill="1" applyBorder="1" applyAlignment="1" applyProtection="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9" xfId="1" applyFont="1" applyBorder="1" applyAlignment="1">
      <alignment vertical="center" wrapText="1"/>
    </xf>
    <xf numFmtId="38" fontId="4" fillId="0" borderId="54"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7" xfId="1" applyFont="1" applyBorder="1" applyAlignment="1">
      <alignment vertical="center" wrapText="1"/>
    </xf>
    <xf numFmtId="38" fontId="4" fillId="0" borderId="58" xfId="1" applyFont="1" applyBorder="1" applyAlignment="1">
      <alignment vertical="center" wrapText="1"/>
    </xf>
    <xf numFmtId="38" fontId="4" fillId="0" borderId="52" xfId="1" applyFont="1" applyBorder="1" applyAlignment="1">
      <alignment vertical="center" wrapText="1"/>
    </xf>
    <xf numFmtId="38" fontId="4" fillId="0" borderId="59"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60"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22" fillId="0" borderId="61" xfId="4" applyFont="1" applyBorder="1" applyAlignment="1">
      <alignment vertical="top" wrapText="1"/>
    </xf>
    <xf numFmtId="0" fontId="22" fillId="0" borderId="0" xfId="0" applyFont="1" applyAlignment="1">
      <alignment vertical="top" wrapText="1"/>
    </xf>
    <xf numFmtId="0" fontId="26" fillId="0" borderId="61" xfId="4" applyFont="1" applyBorder="1" applyAlignment="1"/>
    <xf numFmtId="38" fontId="4" fillId="0" borderId="62" xfId="1" applyFont="1" applyBorder="1" applyAlignment="1">
      <alignment vertical="center" wrapText="1"/>
    </xf>
    <xf numFmtId="38" fontId="4" fillId="0" borderId="63" xfId="1" applyFont="1" applyBorder="1" applyAlignment="1">
      <alignment horizontal="center" vertical="center" wrapText="1"/>
    </xf>
    <xf numFmtId="0" fontId="5" fillId="0" borderId="21" xfId="0" applyFont="1" applyBorder="1" applyAlignment="1">
      <alignment vertical="center"/>
    </xf>
    <xf numFmtId="0" fontId="7" fillId="0" borderId="68" xfId="0" applyFont="1" applyBorder="1">
      <alignment vertical="center"/>
    </xf>
    <xf numFmtId="0" fontId="7" fillId="0" borderId="27" xfId="0" applyFont="1" applyBorder="1">
      <alignment vertical="center"/>
    </xf>
    <xf numFmtId="0" fontId="7" fillId="0" borderId="52" xfId="0" applyFont="1" applyBorder="1">
      <alignment vertical="center"/>
    </xf>
    <xf numFmtId="0" fontId="5" fillId="0" borderId="27" xfId="0" applyFont="1" applyBorder="1" applyAlignment="1">
      <alignment horizontal="center" vertical="center"/>
    </xf>
    <xf numFmtId="0" fontId="7" fillId="0" borderId="69" xfId="0" applyFont="1" applyBorder="1">
      <alignment vertical="center"/>
    </xf>
    <xf numFmtId="0" fontId="5" fillId="0" borderId="70" xfId="0" applyFont="1" applyBorder="1">
      <alignment vertical="center"/>
    </xf>
    <xf numFmtId="0" fontId="5" fillId="0" borderId="23" xfId="0" applyFont="1" applyBorder="1" applyAlignment="1">
      <alignment vertical="center" shrinkToFit="1"/>
    </xf>
    <xf numFmtId="0" fontId="5" fillId="0" borderId="72" xfId="0" applyFont="1" applyBorder="1" applyAlignment="1">
      <alignment vertical="center" shrinkToFit="1"/>
    </xf>
    <xf numFmtId="0" fontId="5" fillId="0" borderId="56" xfId="0" applyFont="1" applyBorder="1">
      <alignment vertical="center"/>
    </xf>
    <xf numFmtId="0" fontId="5" fillId="0" borderId="80" xfId="0" applyFont="1" applyBorder="1">
      <alignment vertical="center"/>
    </xf>
    <xf numFmtId="0" fontId="2" fillId="0" borderId="84" xfId="4" applyFont="1" applyBorder="1" applyAlignment="1">
      <alignment horizontal="center" vertical="center"/>
    </xf>
    <xf numFmtId="0" fontId="4" fillId="0" borderId="1" xfId="4" applyFont="1" applyBorder="1" applyAlignment="1">
      <alignment horizontal="distributed" vertical="center"/>
    </xf>
    <xf numFmtId="0" fontId="4" fillId="0" borderId="82" xfId="0" applyFont="1" applyBorder="1" applyAlignment="1">
      <alignment vertical="center"/>
    </xf>
    <xf numFmtId="0" fontId="4" fillId="0" borderId="14" xfId="0" applyFont="1" applyBorder="1" applyAlignment="1">
      <alignment horizontal="distributed" vertical="center"/>
    </xf>
    <xf numFmtId="0" fontId="4" fillId="0" borderId="1" xfId="4" applyFont="1" applyFill="1" applyBorder="1" applyAlignment="1" applyProtection="1">
      <alignment horizontal="left" vertical="center"/>
    </xf>
    <xf numFmtId="0" fontId="4" fillId="0" borderId="1" xfId="4" applyFont="1" applyFill="1" applyBorder="1" applyAlignment="1" applyProtection="1">
      <alignment vertical="center"/>
      <protection locked="0"/>
    </xf>
    <xf numFmtId="0" fontId="4" fillId="0" borderId="15" xfId="4" applyFont="1" applyFill="1" applyBorder="1" applyAlignment="1" applyProtection="1">
      <alignment vertical="center" wrapText="1"/>
      <protection locked="0"/>
    </xf>
    <xf numFmtId="0" fontId="4" fillId="0" borderId="61" xfId="4" applyFont="1" applyFill="1" applyBorder="1" applyAlignment="1">
      <alignment vertical="top"/>
    </xf>
    <xf numFmtId="49" fontId="4" fillId="0" borderId="0" xfId="0" applyNumberFormat="1" applyFont="1" applyFill="1" applyBorder="1" applyAlignment="1">
      <alignment vertical="top"/>
    </xf>
    <xf numFmtId="0" fontId="4" fillId="0" borderId="85"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3"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9" xfId="1" applyFont="1" applyBorder="1" applyAlignment="1">
      <alignment vertical="center" wrapText="1"/>
    </xf>
    <xf numFmtId="0" fontId="0" fillId="0" borderId="0" xfId="0" applyBorder="1">
      <alignment vertical="center"/>
    </xf>
    <xf numFmtId="38" fontId="4" fillId="0" borderId="61" xfId="1" applyFont="1" applyBorder="1" applyAlignment="1">
      <alignment vertical="center" wrapText="1"/>
    </xf>
    <xf numFmtId="38" fontId="15" fillId="0" borderId="55" xfId="1" applyFont="1" applyBorder="1" applyAlignment="1">
      <alignment vertical="center" wrapText="1"/>
    </xf>
    <xf numFmtId="38" fontId="4" fillId="0" borderId="55" xfId="1" applyFont="1" applyBorder="1" applyAlignment="1">
      <alignment vertical="center" wrapText="1"/>
    </xf>
    <xf numFmtId="0" fontId="0" fillId="0" borderId="90" xfId="0" applyBorder="1">
      <alignment vertical="center"/>
    </xf>
    <xf numFmtId="38" fontId="4" fillId="0" borderId="39" xfId="1" applyFont="1" applyBorder="1" applyAlignment="1">
      <alignment vertical="center" wrapText="1"/>
    </xf>
    <xf numFmtId="38" fontId="4" fillId="0" borderId="91" xfId="1" applyFont="1" applyBorder="1" applyAlignment="1">
      <alignment vertical="center" wrapText="1"/>
    </xf>
    <xf numFmtId="38" fontId="12" fillId="0" borderId="92" xfId="1" applyFont="1" applyBorder="1" applyAlignment="1">
      <alignment vertical="center" wrapText="1"/>
    </xf>
    <xf numFmtId="0" fontId="5" fillId="0" borderId="93" xfId="0" applyFont="1" applyBorder="1" applyAlignment="1">
      <alignment vertical="center" shrinkToFit="1"/>
    </xf>
    <xf numFmtId="0" fontId="5" fillId="0" borderId="85" xfId="0" applyFont="1" applyBorder="1" applyAlignment="1">
      <alignment horizontal="left" vertical="center" wrapText="1" shrinkToFit="1"/>
    </xf>
    <xf numFmtId="0" fontId="5" fillId="0" borderId="97" xfId="0" applyFont="1" applyBorder="1" applyAlignment="1">
      <alignment horizontal="left" vertical="center" wrapText="1" shrinkToFit="1"/>
    </xf>
    <xf numFmtId="0" fontId="5" fillId="0" borderId="98" xfId="0" applyFont="1" applyBorder="1" applyAlignment="1">
      <alignment horizontal="left" vertical="center" shrinkToFit="1"/>
    </xf>
    <xf numFmtId="0" fontId="5" fillId="0" borderId="102" xfId="0" applyFont="1" applyBorder="1" applyAlignment="1">
      <alignment vertical="center"/>
    </xf>
    <xf numFmtId="0" fontId="5" fillId="0" borderId="103" xfId="0" applyFont="1" applyBorder="1" applyAlignment="1">
      <alignment vertical="center"/>
    </xf>
    <xf numFmtId="0" fontId="5" fillId="0" borderId="104" xfId="0" applyFont="1" applyBorder="1" applyAlignment="1">
      <alignment vertical="center"/>
    </xf>
    <xf numFmtId="0" fontId="5" fillId="0" borderId="105" xfId="0" applyFont="1" applyBorder="1" applyAlignment="1">
      <alignment vertical="center"/>
    </xf>
    <xf numFmtId="0" fontId="5" fillId="0" borderId="1" xfId="0" applyFont="1" applyBorder="1" applyAlignment="1">
      <alignment vertical="center"/>
    </xf>
    <xf numFmtId="0" fontId="5" fillId="0" borderId="76" xfId="0" applyFont="1" applyBorder="1" applyAlignment="1">
      <alignment vertical="center"/>
    </xf>
    <xf numFmtId="49" fontId="5" fillId="0" borderId="84" xfId="0" applyNumberFormat="1" applyFont="1" applyBorder="1" applyAlignment="1">
      <alignment vertical="center"/>
    </xf>
    <xf numFmtId="0" fontId="5" fillId="0" borderId="84" xfId="0" applyFont="1" applyBorder="1" applyAlignment="1">
      <alignment vertical="center" shrinkToFit="1"/>
    </xf>
    <xf numFmtId="49" fontId="5" fillId="0" borderId="106" xfId="0" applyNumberFormat="1" applyFont="1" applyBorder="1" applyAlignment="1">
      <alignment vertical="center"/>
    </xf>
    <xf numFmtId="0" fontId="5" fillId="0" borderId="84" xfId="0" applyFont="1" applyBorder="1" applyAlignment="1">
      <alignment vertical="center"/>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80" xfId="0" applyFont="1" applyBorder="1">
      <alignment vertical="center"/>
    </xf>
    <xf numFmtId="0" fontId="5" fillId="0" borderId="106" xfId="0" applyFont="1" applyBorder="1" applyAlignment="1">
      <alignment vertical="center"/>
    </xf>
    <xf numFmtId="0" fontId="5" fillId="0" borderId="113" xfId="0" applyFont="1" applyBorder="1" applyAlignment="1">
      <alignment vertical="center"/>
    </xf>
    <xf numFmtId="0" fontId="5" fillId="0" borderId="85" xfId="0" applyFont="1" applyBorder="1" applyAlignment="1">
      <alignment vertical="center" shrinkToFit="1"/>
    </xf>
    <xf numFmtId="0" fontId="5" fillId="0" borderId="115" xfId="0" applyFont="1" applyBorder="1">
      <alignment vertical="center"/>
    </xf>
    <xf numFmtId="0" fontId="4" fillId="0" borderId="0" xfId="4" applyFont="1" applyFill="1" applyProtection="1"/>
    <xf numFmtId="0" fontId="4" fillId="0" borderId="0" xfId="4" applyFont="1" applyFill="1" applyAlignment="1" applyProtection="1"/>
    <xf numFmtId="0" fontId="4" fillId="0" borderId="13" xfId="0" applyFont="1" applyFill="1" applyBorder="1" applyAlignment="1" applyProtection="1">
      <alignment vertical="center" shrinkToFit="1"/>
      <protection locked="0"/>
    </xf>
    <xf numFmtId="0" fontId="2" fillId="0" borderId="13" xfId="0" applyFont="1" applyFill="1" applyBorder="1" applyAlignment="1" applyProtection="1">
      <alignment vertical="center" shrinkToFit="1"/>
      <protection locked="0"/>
    </xf>
    <xf numFmtId="0" fontId="0" fillId="0" borderId="13" xfId="0" applyFill="1" applyBorder="1" applyAlignment="1" applyProtection="1">
      <alignment vertical="center" shrinkToFit="1"/>
      <protection locked="0"/>
    </xf>
    <xf numFmtId="0" fontId="7" fillId="0" borderId="0" xfId="4" applyFont="1" applyFill="1" applyAlignment="1" applyProtection="1">
      <alignment horizontal="right"/>
    </xf>
    <xf numFmtId="0" fontId="12" fillId="0" borderId="0" xfId="4" applyFont="1" applyProtection="1"/>
    <xf numFmtId="0" fontId="1" fillId="0" borderId="46" xfId="4" applyFont="1" applyFill="1" applyBorder="1" applyAlignment="1" applyProtection="1">
      <alignment horizontal="center"/>
    </xf>
    <xf numFmtId="0" fontId="1" fillId="0" borderId="47" xfId="4" applyFont="1" applyFill="1" applyBorder="1" applyAlignment="1" applyProtection="1">
      <alignment horizontal="center"/>
    </xf>
    <xf numFmtId="0" fontId="4" fillId="0" borderId="0" xfId="4" applyFont="1" applyFill="1" applyBorder="1" applyAlignment="1" applyProtection="1">
      <alignment horizontal="center"/>
    </xf>
    <xf numFmtId="0" fontId="4" fillId="0" borderId="30" xfId="4" applyFont="1" applyFill="1" applyBorder="1" applyProtection="1"/>
    <xf numFmtId="0" fontId="4" fillId="0" borderId="31" xfId="4" applyFont="1" applyFill="1" applyBorder="1" applyProtection="1"/>
    <xf numFmtId="0" fontId="4" fillId="0" borderId="32" xfId="4" applyFont="1" applyFill="1" applyBorder="1" applyProtection="1"/>
    <xf numFmtId="0" fontId="4" fillId="0" borderId="33" xfId="4" applyFont="1" applyFill="1" applyBorder="1" applyProtection="1"/>
    <xf numFmtId="0" fontId="4" fillId="0" borderId="0" xfId="4" applyFont="1" applyFill="1" applyBorder="1" applyProtection="1"/>
    <xf numFmtId="0" fontId="4" fillId="0" borderId="34" xfId="4" applyFont="1" applyFill="1" applyBorder="1" applyProtection="1"/>
    <xf numFmtId="0" fontId="4" fillId="0" borderId="34" xfId="4" applyFont="1" applyFill="1" applyBorder="1" applyAlignment="1" applyProtection="1">
      <alignment horizontal="right"/>
    </xf>
    <xf numFmtId="0" fontId="2" fillId="0" borderId="0" xfId="4" applyFont="1" applyFill="1" applyBorder="1" applyProtection="1"/>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5" xfId="4" applyFont="1" applyFill="1" applyBorder="1" applyProtection="1"/>
    <xf numFmtId="0" fontId="4" fillId="0" borderId="13" xfId="4" applyFont="1" applyFill="1" applyBorder="1" applyProtection="1"/>
    <xf numFmtId="0" fontId="4" fillId="0" borderId="36" xfId="4" applyFont="1" applyFill="1" applyBorder="1" applyProtection="1"/>
    <xf numFmtId="0" fontId="0" fillId="0" borderId="1" xfId="0" applyFill="1" applyBorder="1" applyAlignment="1" applyProtection="1">
      <alignment vertical="center"/>
    </xf>
    <xf numFmtId="0" fontId="4" fillId="0" borderId="14" xfId="4" applyFont="1" applyFill="1" applyBorder="1" applyAlignment="1" applyProtection="1">
      <alignment vertical="center"/>
    </xf>
    <xf numFmtId="0" fontId="4" fillId="0" borderId="14" xfId="4" applyFont="1" applyFill="1" applyBorder="1" applyAlignment="1" applyProtection="1"/>
    <xf numFmtId="0" fontId="4" fillId="0" borderId="14" xfId="4" applyFont="1" applyFill="1" applyBorder="1" applyAlignment="1" applyProtection="1">
      <alignment horizontal="left" vertical="center"/>
    </xf>
    <xf numFmtId="0" fontId="4" fillId="0" borderId="14" xfId="4" applyFont="1" applyFill="1" applyBorder="1" applyAlignment="1" applyProtection="1">
      <alignment horizontal="right" vertical="center"/>
    </xf>
    <xf numFmtId="0" fontId="4" fillId="0" borderId="15" xfId="4" applyFont="1" applyFill="1" applyBorder="1" applyAlignment="1" applyProtection="1">
      <alignment horizontal="left" vertical="center"/>
    </xf>
    <xf numFmtId="0" fontId="4" fillId="0" borderId="82" xfId="4" applyFont="1" applyFill="1" applyBorder="1" applyAlignment="1" applyProtection="1">
      <alignment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6" xfId="4" applyFont="1" applyFill="1" applyBorder="1" applyAlignment="1" applyProtection="1">
      <alignment horizontal="left" vertical="center"/>
    </xf>
    <xf numFmtId="0" fontId="0" fillId="0" borderId="61" xfId="4" applyFont="1" applyFill="1" applyBorder="1" applyAlignment="1" applyProtection="1">
      <alignment vertical="top"/>
    </xf>
    <xf numFmtId="0" fontId="4" fillId="0" borderId="0" xfId="4" applyFont="1" applyFill="1" applyBorder="1" applyAlignment="1" applyProtection="1">
      <alignment vertical="top"/>
    </xf>
    <xf numFmtId="0" fontId="4" fillId="0" borderId="17" xfId="4" applyFont="1" applyFill="1" applyBorder="1" applyAlignment="1" applyProtection="1">
      <alignment vertical="top"/>
    </xf>
    <xf numFmtId="0" fontId="4" fillId="0" borderId="85" xfId="4" applyFont="1" applyFill="1" applyBorder="1" applyAlignment="1" applyProtection="1">
      <alignment vertical="top"/>
    </xf>
    <xf numFmtId="0" fontId="4" fillId="0" borderId="13" xfId="4" applyFont="1" applyFill="1" applyBorder="1" applyAlignment="1" applyProtection="1">
      <alignment vertical="top"/>
    </xf>
    <xf numFmtId="0" fontId="4" fillId="0" borderId="18" xfId="4" applyFont="1" applyFill="1" applyBorder="1" applyAlignment="1" applyProtection="1">
      <alignment vertical="top"/>
    </xf>
    <xf numFmtId="0" fontId="2" fillId="0" borderId="1" xfId="4" applyFont="1" applyFill="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0" fontId="4" fillId="0" borderId="1" xfId="4" applyFont="1" applyFill="1" applyBorder="1" applyAlignment="1" applyProtection="1">
      <protection locked="0"/>
    </xf>
    <xf numFmtId="0" fontId="4" fillId="0" borderId="1" xfId="4" applyFont="1" applyFill="1" applyBorder="1" applyAlignment="1" applyProtection="1">
      <alignment horizontal="left" vertical="center"/>
      <protection locked="0"/>
    </xf>
    <xf numFmtId="0" fontId="4" fillId="0" borderId="1" xfId="4" applyFont="1" applyFill="1" applyBorder="1" applyAlignment="1" applyProtection="1">
      <alignment horizontal="right" vertical="center"/>
      <protection locked="0"/>
    </xf>
    <xf numFmtId="0" fontId="6" fillId="0" borderId="116" xfId="0" applyFont="1" applyBorder="1" applyAlignment="1" applyProtection="1">
      <alignment horizontal="center" vertical="center"/>
    </xf>
    <xf numFmtId="0" fontId="6" fillId="0" borderId="91" xfId="0" applyFont="1" applyBorder="1" applyAlignment="1" applyProtection="1">
      <alignment horizontal="center" vertical="center"/>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38" fontId="4" fillId="0" borderId="0" xfId="1" applyFont="1" applyBorder="1" applyAlignment="1">
      <alignment horizontal="left"/>
    </xf>
    <xf numFmtId="38" fontId="0" fillId="0" borderId="0" xfId="1" applyFont="1" applyBorder="1">
      <alignment vertical="center"/>
    </xf>
    <xf numFmtId="0" fontId="2" fillId="0" borderId="108" xfId="4" applyFont="1" applyBorder="1" applyAlignment="1">
      <alignment horizontal="center" vertical="center"/>
    </xf>
    <xf numFmtId="177" fontId="4" fillId="0" borderId="15" xfId="1" applyNumberFormat="1" applyFont="1" applyFill="1" applyBorder="1" applyAlignment="1">
      <alignment vertical="center"/>
    </xf>
    <xf numFmtId="178" fontId="0" fillId="0" borderId="0" xfId="0" applyNumberFormat="1" applyFill="1" applyAlignment="1">
      <alignment vertical="center" shrinkToFit="1"/>
    </xf>
    <xf numFmtId="178" fontId="4" fillId="0" borderId="0" xfId="1" applyNumberFormat="1" applyFont="1" applyFill="1" applyAlignment="1">
      <alignment vertical="center" shrinkToFit="1"/>
    </xf>
    <xf numFmtId="0" fontId="6" fillId="2" borderId="52" xfId="4" applyFont="1" applyFill="1" applyBorder="1" applyAlignment="1" applyProtection="1">
      <alignment horizontal="center" vertical="center"/>
      <protection locked="0"/>
    </xf>
    <xf numFmtId="0" fontId="6" fillId="2" borderId="29" xfId="4" applyFont="1" applyFill="1" applyBorder="1" applyAlignment="1" applyProtection="1">
      <alignment horizontal="center" vertical="center"/>
      <protection locked="0"/>
    </xf>
    <xf numFmtId="177" fontId="4" fillId="0" borderId="23" xfId="1" applyNumberFormat="1" applyFont="1" applyFill="1" applyBorder="1" applyAlignment="1">
      <alignment horizontal="righ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8" xfId="1" applyFont="1" applyBorder="1" applyAlignment="1">
      <alignment vertical="center" wrapText="1"/>
    </xf>
    <xf numFmtId="38" fontId="15" fillId="0" borderId="22" xfId="1" applyFont="1" applyBorder="1" applyAlignment="1">
      <alignment vertical="center" wrapText="1"/>
    </xf>
    <xf numFmtId="38" fontId="12" fillId="0" borderId="58" xfId="1" applyFont="1" applyBorder="1" applyAlignment="1">
      <alignment vertical="center" wrapText="1"/>
    </xf>
    <xf numFmtId="38" fontId="12" fillId="0" borderId="22" xfId="1" applyFont="1" applyBorder="1" applyAlignment="1">
      <alignment vertical="center" wrapText="1"/>
    </xf>
    <xf numFmtId="38" fontId="4" fillId="0" borderId="118" xfId="1" applyFont="1" applyBorder="1" applyAlignment="1">
      <alignment vertical="center" wrapText="1"/>
    </xf>
    <xf numFmtId="38" fontId="4" fillId="0" borderId="80" xfId="1" applyFont="1" applyBorder="1" applyAlignment="1">
      <alignment vertical="center" wrapText="1"/>
    </xf>
    <xf numFmtId="38" fontId="4" fillId="0" borderId="119" xfId="1" applyFont="1" applyBorder="1" applyAlignment="1">
      <alignment vertical="center" wrapText="1"/>
    </xf>
    <xf numFmtId="0" fontId="0" fillId="0" borderId="26" xfId="0" applyBorder="1">
      <alignment vertical="center"/>
    </xf>
    <xf numFmtId="38" fontId="34" fillId="0" borderId="55" xfId="1" applyFont="1" applyBorder="1" applyAlignment="1"/>
    <xf numFmtId="38" fontId="34" fillId="0" borderId="0" xfId="1" applyFont="1" applyBorder="1" applyAlignment="1">
      <alignment vertical="center"/>
    </xf>
    <xf numFmtId="0" fontId="35" fillId="0" borderId="0" xfId="4" applyFont="1" applyProtection="1"/>
    <xf numFmtId="0" fontId="36" fillId="0" borderId="0" xfId="0" applyFont="1" applyBorder="1" applyAlignment="1">
      <alignment vertical="center"/>
    </xf>
    <xf numFmtId="0" fontId="36" fillId="0" borderId="0" xfId="0" applyFont="1" applyAlignment="1">
      <alignment vertical="center"/>
    </xf>
    <xf numFmtId="0" fontId="36" fillId="0" borderId="0" xfId="4" applyFont="1"/>
    <xf numFmtId="0" fontId="35" fillId="0" borderId="0" xfId="4" applyFont="1"/>
    <xf numFmtId="49" fontId="36" fillId="0" borderId="0" xfId="0" applyNumberFormat="1" applyFont="1" applyAlignment="1">
      <alignment vertical="center"/>
    </xf>
    <xf numFmtId="0" fontId="5" fillId="0" borderId="15" xfId="0" applyFont="1" applyBorder="1" applyAlignment="1">
      <alignment vertical="center" wrapText="1" shrinkToFit="1"/>
    </xf>
    <xf numFmtId="38" fontId="12" fillId="0" borderId="120" xfId="1" applyFont="1" applyBorder="1" applyAlignment="1">
      <alignment vertical="center" wrapText="1"/>
    </xf>
    <xf numFmtId="38" fontId="4" fillId="0" borderId="120" xfId="1" applyFont="1" applyBorder="1" applyAlignment="1">
      <alignment vertical="center" wrapText="1"/>
    </xf>
    <xf numFmtId="38" fontId="0" fillId="0" borderId="26" xfId="1" applyFont="1" applyBorder="1" applyAlignment="1">
      <alignment vertical="center"/>
    </xf>
    <xf numFmtId="38" fontId="0" fillId="0" borderId="121" xfId="1" applyFont="1" applyBorder="1" applyAlignment="1">
      <alignment vertical="center"/>
    </xf>
    <xf numFmtId="38" fontId="0" fillId="0" borderId="60" xfId="1" applyFont="1" applyBorder="1" applyAlignment="1">
      <alignment vertical="center"/>
    </xf>
    <xf numFmtId="38" fontId="0" fillId="0" borderId="22" xfId="1" applyFont="1" applyBorder="1" applyAlignment="1">
      <alignment vertical="center"/>
    </xf>
    <xf numFmtId="38" fontId="0" fillId="0" borderId="122" xfId="1" applyFont="1" applyBorder="1" applyAlignment="1">
      <alignment vertical="center"/>
    </xf>
    <xf numFmtId="176" fontId="4" fillId="4" borderId="23" xfId="1" applyNumberFormat="1" applyFont="1" applyFill="1" applyBorder="1" applyAlignment="1">
      <alignment vertical="center" shrinkToFit="1"/>
    </xf>
    <xf numFmtId="0" fontId="2" fillId="4" borderId="29" xfId="0" applyFont="1" applyFill="1" applyBorder="1" applyAlignment="1">
      <alignment horizontal="center" vertical="center"/>
    </xf>
    <xf numFmtId="0" fontId="20" fillId="0" borderId="0" xfId="0" applyFont="1">
      <alignment vertical="center"/>
    </xf>
    <xf numFmtId="0" fontId="1" fillId="0" borderId="0" xfId="4" applyFont="1" applyAlignment="1"/>
    <xf numFmtId="0" fontId="4" fillId="0" borderId="82" xfId="4" applyFont="1" applyBorder="1" applyAlignment="1" applyProtection="1">
      <alignment vertical="center"/>
    </xf>
    <xf numFmtId="0" fontId="4" fillId="0" borderId="1" xfId="4" applyFont="1" applyBorder="1" applyAlignment="1" applyProtection="1"/>
    <xf numFmtId="0" fontId="4" fillId="0" borderId="1" xfId="4" applyFont="1" applyBorder="1" applyAlignment="1" applyProtection="1">
      <alignment horizontal="left" vertical="center"/>
    </xf>
    <xf numFmtId="0" fontId="4" fillId="0" borderId="1" xfId="4" applyFont="1" applyBorder="1" applyAlignment="1" applyProtection="1">
      <alignment horizontal="right" vertical="center"/>
    </xf>
    <xf numFmtId="0" fontId="4" fillId="0" borderId="1" xfId="4" applyFont="1" applyBorder="1" applyAlignment="1" applyProtection="1">
      <alignment vertical="center"/>
    </xf>
    <xf numFmtId="0" fontId="4" fillId="0" borderId="16" xfId="4" applyFont="1" applyBorder="1" applyAlignment="1" applyProtection="1">
      <alignment horizontal="left" vertical="center"/>
    </xf>
    <xf numFmtId="0" fontId="4" fillId="0" borderId="0" xfId="4" applyFont="1" applyBorder="1" applyAlignment="1" applyProtection="1">
      <alignment vertical="top"/>
    </xf>
    <xf numFmtId="0" fontId="4" fillId="0" borderId="17" xfId="4" applyFont="1" applyBorder="1" applyAlignment="1" applyProtection="1">
      <alignment vertical="top"/>
    </xf>
    <xf numFmtId="0" fontId="4" fillId="0" borderId="18" xfId="0" applyFont="1" applyFill="1" applyBorder="1" applyAlignment="1" applyProtection="1">
      <alignment horizontal="center" vertical="center" shrinkToFit="1"/>
    </xf>
    <xf numFmtId="176" fontId="4" fillId="0" borderId="0" xfId="1" applyNumberFormat="1" applyFont="1" applyFill="1" applyBorder="1" applyAlignment="1" applyProtection="1">
      <alignment vertical="center" shrinkToFit="1"/>
    </xf>
    <xf numFmtId="38" fontId="4" fillId="0" borderId="0" xfId="1" applyFont="1" applyAlignment="1" applyProtection="1">
      <alignment vertical="center" wrapText="1"/>
    </xf>
    <xf numFmtId="0" fontId="1" fillId="0" borderId="0" xfId="2" applyFont="1" applyAlignment="1"/>
    <xf numFmtId="0" fontId="0" fillId="0" borderId="0" xfId="0" applyAlignment="1">
      <alignment horizontal="left" vertical="center" wrapText="1" indent="2"/>
    </xf>
    <xf numFmtId="0" fontId="37" fillId="0" borderId="0" xfId="4" applyFont="1" applyProtection="1">
      <protection hidden="1"/>
    </xf>
    <xf numFmtId="0" fontId="38" fillId="0" borderId="0" xfId="4" applyFont="1"/>
    <xf numFmtId="0" fontId="37" fillId="0" borderId="0" xfId="4" applyFont="1"/>
    <xf numFmtId="0" fontId="39" fillId="0" borderId="0" xfId="4" applyFont="1"/>
    <xf numFmtId="0" fontId="37" fillId="0" borderId="0" xfId="4" applyFont="1" applyAlignment="1"/>
    <xf numFmtId="0" fontId="38" fillId="0" borderId="0" xfId="4" applyFont="1" applyAlignment="1"/>
    <xf numFmtId="0" fontId="40" fillId="0" borderId="0" xfId="4" applyFont="1" applyAlignment="1"/>
    <xf numFmtId="0" fontId="41" fillId="0" borderId="0" xfId="4" applyFont="1"/>
    <xf numFmtId="0" fontId="42" fillId="0" borderId="0" xfId="4" applyFont="1"/>
    <xf numFmtId="0" fontId="43" fillId="0" borderId="0" xfId="4" applyFont="1"/>
    <xf numFmtId="0" fontId="43" fillId="0" borderId="0" xfId="4" applyFont="1" applyFill="1"/>
    <xf numFmtId="0" fontId="43" fillId="0" borderId="0" xfId="2" applyFont="1"/>
    <xf numFmtId="0" fontId="4" fillId="0" borderId="14" xfId="4" applyFont="1" applyBorder="1" applyAlignment="1" applyProtection="1">
      <alignment vertical="center"/>
      <protection locked="0"/>
    </xf>
    <xf numFmtId="0" fontId="1" fillId="0" borderId="14" xfId="0" applyFont="1" applyBorder="1" applyAlignment="1">
      <alignment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61" xfId="4" applyFont="1" applyBorder="1" applyAlignment="1">
      <alignment horizontal="distributed" vertical="center"/>
    </xf>
    <xf numFmtId="0" fontId="4" fillId="0" borderId="84"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85" xfId="4" applyFont="1" applyBorder="1" applyAlignment="1">
      <alignment horizontal="distributed" vertical="center"/>
    </xf>
    <xf numFmtId="38" fontId="1" fillId="0" borderId="0" xfId="1" applyFont="1" applyFill="1" applyBorder="1" applyAlignment="1">
      <alignment vertical="center"/>
    </xf>
    <xf numFmtId="0" fontId="4" fillId="0" borderId="82" xfId="0" applyFont="1" applyBorder="1" applyProtection="1">
      <alignment vertical="center"/>
    </xf>
    <xf numFmtId="0" fontId="4" fillId="0" borderId="14" xfId="0" applyFont="1" applyBorder="1" applyAlignment="1" applyProtection="1">
      <alignment horizontal="distributed" vertical="center"/>
    </xf>
    <xf numFmtId="0" fontId="4" fillId="0" borderId="14" xfId="4" applyFont="1" applyBorder="1" applyAlignment="1" applyProtection="1">
      <alignment vertical="center"/>
    </xf>
    <xf numFmtId="0" fontId="0" fillId="0" borderId="14" xfId="0" applyFont="1" applyBorder="1" applyAlignment="1" applyProtection="1">
      <alignment vertical="center" shrinkToFit="1"/>
    </xf>
    <xf numFmtId="0" fontId="4" fillId="0" borderId="14" xfId="0" applyFont="1" applyBorder="1" applyAlignment="1" applyProtection="1">
      <alignment horizontal="center" vertical="center" shrinkToFit="1"/>
    </xf>
    <xf numFmtId="0" fontId="0" fillId="0" borderId="14" xfId="0" applyFont="1" applyBorder="1" applyAlignment="1" applyProtection="1">
      <alignment horizontal="center" vertical="center" shrinkToFit="1"/>
    </xf>
    <xf numFmtId="0" fontId="4" fillId="0" borderId="15" xfId="0" applyFont="1" applyBorder="1" applyAlignment="1" applyProtection="1">
      <alignment horizontal="center" vertical="center" shrinkToFit="1"/>
    </xf>
    <xf numFmtId="0" fontId="4" fillId="0" borderId="61" xfId="4" applyFont="1" applyBorder="1" applyAlignment="1" applyProtection="1">
      <alignment horizontal="distributed" vertical="center"/>
    </xf>
    <xf numFmtId="0" fontId="4" fillId="0" borderId="23" xfId="4" applyFont="1" applyBorder="1" applyAlignment="1" applyProtection="1">
      <alignment horizontal="center" vertical="center"/>
    </xf>
    <xf numFmtId="0" fontId="4" fillId="0" borderId="15" xfId="0" applyFont="1" applyBorder="1" applyAlignment="1" applyProtection="1">
      <alignment vertical="center" wrapText="1"/>
    </xf>
    <xf numFmtId="0" fontId="4" fillId="0" borderId="84" xfId="4" applyFont="1" applyBorder="1" applyAlignment="1" applyProtection="1">
      <alignment horizontal="distributed" vertical="center"/>
    </xf>
    <xf numFmtId="0" fontId="4" fillId="0" borderId="82" xfId="4" applyFont="1" applyBorder="1" applyAlignment="1" applyProtection="1">
      <alignment horizontal="distributed" vertical="center"/>
    </xf>
    <xf numFmtId="0" fontId="4" fillId="0" borderId="16" xfId="0" applyFont="1" applyBorder="1" applyAlignment="1" applyProtection="1">
      <alignment vertical="center" wrapText="1"/>
    </xf>
    <xf numFmtId="0" fontId="4" fillId="0" borderId="14" xfId="0" applyFont="1" applyBorder="1" applyAlignment="1" applyProtection="1">
      <alignment horizontal="left" vertical="center"/>
    </xf>
    <xf numFmtId="0" fontId="4" fillId="0" borderId="15" xfId="0" applyFont="1" applyBorder="1" applyAlignment="1" applyProtection="1">
      <alignment horizontal="left" vertical="center" wrapText="1"/>
    </xf>
    <xf numFmtId="0" fontId="4" fillId="0" borderId="17" xfId="4" applyFont="1" applyBorder="1" applyAlignment="1" applyProtection="1">
      <alignment horizontal="distributed" vertical="center"/>
    </xf>
    <xf numFmtId="0" fontId="4" fillId="0" borderId="1" xfId="0" applyFont="1" applyBorder="1" applyAlignment="1" applyProtection="1">
      <alignment horizontal="center" vertical="center" wrapText="1"/>
    </xf>
    <xf numFmtId="0" fontId="4" fillId="0" borderId="1" xfId="4"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4" fillId="0" borderId="13" xfId="4" applyFont="1" applyBorder="1" applyAlignment="1" applyProtection="1">
      <alignment horizontal="distributed" vertical="center"/>
    </xf>
    <xf numFmtId="0" fontId="4" fillId="0" borderId="18" xfId="4" applyFont="1" applyBorder="1" applyAlignment="1" applyProtection="1">
      <alignment horizontal="distributed" vertical="center"/>
    </xf>
    <xf numFmtId="0" fontId="4" fillId="0" borderId="85" xfId="4" applyFont="1" applyBorder="1" applyAlignment="1" applyProtection="1">
      <alignment horizontal="distributed" vertical="center"/>
    </xf>
    <xf numFmtId="0" fontId="4" fillId="0" borderId="23" xfId="4" applyFont="1" applyBorder="1" applyAlignment="1" applyProtection="1">
      <alignment horizontal="distributed" vertical="center"/>
    </xf>
    <xf numFmtId="0" fontId="4" fillId="0" borderId="15" xfId="0" applyFont="1" applyBorder="1" applyProtection="1">
      <alignment vertical="center"/>
    </xf>
    <xf numFmtId="182" fontId="6" fillId="0" borderId="64" xfId="1" applyNumberFormat="1" applyFont="1" applyFill="1" applyBorder="1" applyAlignment="1">
      <alignment horizontal="right" vertical="center" shrinkToFit="1"/>
    </xf>
    <xf numFmtId="182" fontId="6" fillId="0" borderId="65" xfId="1" applyNumberFormat="1" applyFont="1" applyFill="1" applyBorder="1" applyAlignment="1">
      <alignment horizontal="right" vertical="center" shrinkToFit="1"/>
    </xf>
    <xf numFmtId="182" fontId="6" fillId="0" borderId="81" xfId="1" applyNumberFormat="1" applyFont="1" applyFill="1" applyBorder="1" applyAlignment="1">
      <alignment horizontal="right" vertical="center" shrinkToFit="1"/>
    </xf>
    <xf numFmtId="182" fontId="6" fillId="0" borderId="64" xfId="1" applyNumberFormat="1" applyFont="1" applyBorder="1" applyAlignment="1">
      <alignment horizontal="right" vertical="center" shrinkToFit="1"/>
    </xf>
    <xf numFmtId="182" fontId="6" fillId="0" borderId="65" xfId="1" applyNumberFormat="1" applyFont="1" applyBorder="1" applyAlignment="1">
      <alignment horizontal="right" vertical="center" shrinkToFit="1"/>
    </xf>
    <xf numFmtId="182" fontId="6" fillId="0" borderId="81" xfId="1" applyNumberFormat="1" applyFont="1" applyBorder="1" applyAlignment="1">
      <alignment horizontal="right" vertical="center" shrinkToFit="1"/>
    </xf>
    <xf numFmtId="182" fontId="6" fillId="0" borderId="40" xfId="1" applyNumberFormat="1" applyFont="1" applyBorder="1" applyAlignment="1">
      <alignment horizontal="right" vertical="center" shrinkToFit="1"/>
    </xf>
    <xf numFmtId="182" fontId="6" fillId="0" borderId="41" xfId="1" applyNumberFormat="1" applyFont="1" applyBorder="1" applyAlignment="1">
      <alignment horizontal="right" vertical="center" shrinkToFit="1"/>
    </xf>
    <xf numFmtId="182" fontId="6" fillId="0" borderId="42" xfId="1" applyNumberFormat="1" applyFont="1" applyBorder="1" applyAlignment="1">
      <alignment horizontal="right" vertical="center" shrinkToFit="1"/>
    </xf>
    <xf numFmtId="182" fontId="6" fillId="0" borderId="66" xfId="1" applyNumberFormat="1" applyFont="1" applyBorder="1" applyAlignment="1">
      <alignment horizontal="right" vertical="center" shrinkToFit="1"/>
    </xf>
    <xf numFmtId="182" fontId="6" fillId="0" borderId="67" xfId="1" applyNumberFormat="1" applyFont="1" applyBorder="1" applyAlignment="1">
      <alignment horizontal="right" vertical="center" shrinkToFit="1"/>
    </xf>
    <xf numFmtId="182" fontId="6" fillId="0" borderId="117" xfId="1" applyNumberFormat="1" applyFont="1" applyBorder="1" applyAlignment="1">
      <alignment horizontal="right" vertical="center" shrinkToFit="1"/>
    </xf>
    <xf numFmtId="182" fontId="6" fillId="5" borderId="123" xfId="1" applyNumberFormat="1" applyFont="1" applyFill="1" applyBorder="1" applyAlignment="1">
      <alignment vertical="center" shrinkToFit="1"/>
    </xf>
    <xf numFmtId="182" fontId="6" fillId="5" borderId="124" xfId="1" applyNumberFormat="1" applyFont="1" applyFill="1" applyBorder="1" applyAlignment="1">
      <alignment vertical="center" shrinkToFit="1"/>
    </xf>
    <xf numFmtId="182" fontId="6" fillId="5" borderId="125" xfId="1" applyNumberFormat="1" applyFont="1" applyFill="1" applyBorder="1" applyAlignment="1">
      <alignment vertical="center" shrinkToFit="1"/>
    </xf>
    <xf numFmtId="182" fontId="6" fillId="0" borderId="111" xfId="1" applyNumberFormat="1" applyFont="1" applyBorder="1" applyAlignment="1">
      <alignment vertical="center" shrinkToFit="1"/>
    </xf>
    <xf numFmtId="182" fontId="6" fillId="0" borderId="112" xfId="1" applyNumberFormat="1" applyFont="1" applyBorder="1" applyAlignment="1">
      <alignment vertical="center" shrinkToFit="1"/>
    </xf>
    <xf numFmtId="182" fontId="6" fillId="0" borderId="91" xfId="1" applyNumberFormat="1" applyFont="1" applyBorder="1" applyAlignment="1">
      <alignment vertical="center" shrinkToFit="1"/>
    </xf>
    <xf numFmtId="182" fontId="6" fillId="0" borderId="77" xfId="1" applyNumberFormat="1" applyFont="1" applyFill="1" applyBorder="1" applyAlignment="1">
      <alignment vertical="center" shrinkToFit="1"/>
    </xf>
    <xf numFmtId="182" fontId="6" fillId="0" borderId="78" xfId="1" applyNumberFormat="1" applyFont="1" applyFill="1" applyBorder="1" applyAlignment="1">
      <alignment vertical="center" shrinkToFit="1"/>
    </xf>
    <xf numFmtId="182" fontId="6" fillId="0" borderId="79" xfId="1" applyNumberFormat="1" applyFont="1" applyFill="1" applyBorder="1" applyAlignment="1">
      <alignment vertical="center" shrinkToFit="1"/>
    </xf>
    <xf numFmtId="182" fontId="6" fillId="0" borderId="64" xfId="1" applyNumberFormat="1" applyFont="1" applyFill="1" applyBorder="1" applyAlignment="1">
      <alignment vertical="center" shrinkToFit="1"/>
    </xf>
    <xf numFmtId="182" fontId="6" fillId="0" borderId="65" xfId="1" applyNumberFormat="1" applyFont="1" applyFill="1" applyBorder="1" applyAlignment="1">
      <alignment vertical="center" shrinkToFit="1"/>
    </xf>
    <xf numFmtId="182" fontId="6" fillId="0" borderId="81" xfId="1" applyNumberFormat="1" applyFont="1" applyFill="1" applyBorder="1" applyAlignment="1">
      <alignment vertical="center" shrinkToFit="1"/>
    </xf>
    <xf numFmtId="182" fontId="6" fillId="0" borderId="94" xfId="1" applyNumberFormat="1" applyFont="1" applyBorder="1" applyAlignment="1">
      <alignment vertical="center" shrinkToFit="1"/>
    </xf>
    <xf numFmtId="182" fontId="6" fillId="0" borderId="95" xfId="1" applyNumberFormat="1" applyFont="1" applyBorder="1" applyAlignment="1">
      <alignment vertical="center" shrinkToFit="1"/>
    </xf>
    <xf numFmtId="182" fontId="6" fillId="0" borderId="96" xfId="1" applyNumberFormat="1" applyFont="1" applyBorder="1" applyAlignment="1">
      <alignment vertical="center" shrinkToFit="1"/>
    </xf>
    <xf numFmtId="182" fontId="6" fillId="0" borderId="99" xfId="1" applyNumberFormat="1" applyFont="1" applyBorder="1" applyAlignment="1">
      <alignment vertical="center" shrinkToFit="1"/>
    </xf>
    <xf numFmtId="182" fontId="6" fillId="0" borderId="100" xfId="1" applyNumberFormat="1" applyFont="1" applyBorder="1" applyAlignment="1">
      <alignment vertical="center" shrinkToFit="1"/>
    </xf>
    <xf numFmtId="182" fontId="6" fillId="0" borderId="101" xfId="1" applyNumberFormat="1" applyFont="1" applyBorder="1" applyAlignment="1">
      <alignment vertical="center" shrinkToFit="1"/>
    </xf>
    <xf numFmtId="182" fontId="6" fillId="0" borderId="43" xfId="1" applyNumberFormat="1" applyFont="1" applyBorder="1" applyAlignment="1">
      <alignment vertical="center" shrinkToFit="1"/>
    </xf>
    <xf numFmtId="182" fontId="6" fillId="0" borderId="44" xfId="1" applyNumberFormat="1" applyFont="1" applyBorder="1" applyAlignment="1">
      <alignment vertical="center" shrinkToFit="1"/>
    </xf>
    <xf numFmtId="182" fontId="6" fillId="0" borderId="45" xfId="1" applyNumberFormat="1" applyFont="1" applyBorder="1" applyAlignment="1">
      <alignment vertical="center" shrinkToFit="1"/>
    </xf>
    <xf numFmtId="182" fontId="6" fillId="5" borderId="37" xfId="1" applyNumberFormat="1" applyFont="1" applyFill="1" applyBorder="1" applyAlignment="1">
      <alignment vertical="center" shrinkToFit="1"/>
    </xf>
    <xf numFmtId="182" fontId="6" fillId="5" borderId="38" xfId="1" applyNumberFormat="1" applyFont="1" applyFill="1" applyBorder="1" applyAlignment="1">
      <alignment vertical="center" shrinkToFit="1"/>
    </xf>
    <xf numFmtId="182" fontId="6" fillId="5" borderId="39" xfId="1" applyNumberFormat="1" applyFont="1" applyFill="1" applyBorder="1" applyAlignment="1">
      <alignment vertical="center" shrinkToFit="1"/>
    </xf>
    <xf numFmtId="182" fontId="6" fillId="0" borderId="86" xfId="1" applyNumberFormat="1" applyFont="1" applyBorder="1" applyAlignment="1">
      <alignment vertical="center" shrinkToFit="1"/>
    </xf>
    <xf numFmtId="182" fontId="6" fillId="0" borderId="87" xfId="1" applyNumberFormat="1" applyFont="1" applyBorder="1" applyAlignment="1">
      <alignment vertical="center" shrinkToFit="1"/>
    </xf>
    <xf numFmtId="182" fontId="6" fillId="0" borderId="88" xfId="1" applyNumberFormat="1" applyFont="1" applyBorder="1" applyAlignment="1">
      <alignment vertical="center" shrinkToFit="1"/>
    </xf>
    <xf numFmtId="182" fontId="6" fillId="5" borderId="64" xfId="1" applyNumberFormat="1" applyFont="1" applyFill="1" applyBorder="1" applyAlignment="1">
      <alignment vertical="center" shrinkToFit="1"/>
    </xf>
    <xf numFmtId="182" fontId="6" fillId="5" borderId="65" xfId="1" applyNumberFormat="1" applyFont="1" applyFill="1" applyBorder="1" applyAlignment="1">
      <alignment vertical="center" shrinkToFit="1"/>
    </xf>
    <xf numFmtId="182" fontId="6" fillId="5" borderId="81" xfId="1" applyNumberFormat="1" applyFont="1" applyFill="1" applyBorder="1" applyAlignment="1">
      <alignment vertical="center" shrinkToFit="1"/>
    </xf>
    <xf numFmtId="182" fontId="6" fillId="0" borderId="40" xfId="1" applyNumberFormat="1" applyFont="1" applyBorder="1" applyAlignment="1">
      <alignment vertical="center" shrinkToFit="1"/>
    </xf>
    <xf numFmtId="182" fontId="6" fillId="0" borderId="41" xfId="1" applyNumberFormat="1" applyFont="1" applyBorder="1" applyAlignment="1">
      <alignment vertical="center" shrinkToFit="1"/>
    </xf>
    <xf numFmtId="182" fontId="6" fillId="0" borderId="42" xfId="1" applyNumberFormat="1" applyFont="1" applyBorder="1" applyAlignment="1">
      <alignment vertical="center" shrinkToFit="1"/>
    </xf>
    <xf numFmtId="182" fontId="6" fillId="0" borderId="111" xfId="1" applyNumberFormat="1" applyFont="1" applyFill="1" applyBorder="1" applyAlignment="1">
      <alignment vertical="center" shrinkToFit="1"/>
    </xf>
    <xf numFmtId="182" fontId="6" fillId="0" borderId="112" xfId="1" applyNumberFormat="1" applyFont="1" applyFill="1" applyBorder="1" applyAlignment="1">
      <alignment vertical="center" shrinkToFit="1"/>
    </xf>
    <xf numFmtId="182" fontId="6" fillId="0" borderId="91" xfId="1" applyNumberFormat="1" applyFont="1" applyFill="1" applyBorder="1" applyAlignment="1">
      <alignment vertical="center" shrinkToFit="1"/>
    </xf>
    <xf numFmtId="182" fontId="6" fillId="5" borderId="108" xfId="1" applyNumberFormat="1" applyFont="1" applyFill="1" applyBorder="1" applyAlignment="1">
      <alignment vertical="center" shrinkToFit="1"/>
    </xf>
    <xf numFmtId="182" fontId="6" fillId="5" borderId="109" xfId="1" applyNumberFormat="1" applyFont="1" applyFill="1" applyBorder="1" applyAlignment="1">
      <alignment vertical="center" shrinkToFit="1"/>
    </xf>
    <xf numFmtId="182" fontId="6" fillId="5" borderId="110" xfId="1" applyNumberFormat="1" applyFont="1" applyFill="1" applyBorder="1" applyAlignment="1">
      <alignment vertical="center" shrinkToFit="1"/>
    </xf>
    <xf numFmtId="182" fontId="6" fillId="0" borderId="108" xfId="1" applyNumberFormat="1" applyFont="1" applyFill="1" applyBorder="1" applyAlignment="1">
      <alignment vertical="center" shrinkToFit="1"/>
    </xf>
    <xf numFmtId="182" fontId="6" fillId="0" borderId="109" xfId="1" applyNumberFormat="1" applyFont="1" applyFill="1" applyBorder="1" applyAlignment="1">
      <alignment vertical="center" shrinkToFit="1"/>
    </xf>
    <xf numFmtId="182" fontId="6" fillId="0" borderId="110" xfId="1" applyNumberFormat="1" applyFont="1" applyFill="1" applyBorder="1" applyAlignment="1">
      <alignment vertical="center" shrinkToFit="1"/>
    </xf>
    <xf numFmtId="182" fontId="6" fillId="0" borderId="37" xfId="1" applyNumberFormat="1" applyFont="1" applyBorder="1" applyAlignment="1">
      <alignment vertical="center" shrinkToFit="1"/>
    </xf>
    <xf numFmtId="182" fontId="6" fillId="0" borderId="38" xfId="1" applyNumberFormat="1" applyFont="1" applyBorder="1" applyAlignment="1">
      <alignment vertical="center" shrinkToFit="1"/>
    </xf>
    <xf numFmtId="182" fontId="6" fillId="0" borderId="39" xfId="1" applyNumberFormat="1" applyFont="1" applyBorder="1" applyAlignment="1">
      <alignment vertical="center" shrinkToFit="1"/>
    </xf>
    <xf numFmtId="182" fontId="6" fillId="0" borderId="77" xfId="1" applyNumberFormat="1" applyFont="1" applyBorder="1" applyAlignment="1">
      <alignment vertical="center" shrinkToFit="1"/>
    </xf>
    <xf numFmtId="182" fontId="6" fillId="0" borderId="78" xfId="1" applyNumberFormat="1" applyFont="1" applyBorder="1" applyAlignment="1">
      <alignment vertical="center" shrinkToFit="1"/>
    </xf>
    <xf numFmtId="182" fontId="6" fillId="0" borderId="79" xfId="1" applyNumberFormat="1" applyFont="1" applyBorder="1" applyAlignment="1">
      <alignment vertical="center" shrinkToFit="1"/>
    </xf>
    <xf numFmtId="182" fontId="6" fillId="0" borderId="73" xfId="1" applyNumberFormat="1" applyFont="1" applyBorder="1" applyAlignment="1">
      <alignment vertical="center" shrinkToFit="1"/>
    </xf>
    <xf numFmtId="182" fontId="6" fillId="0" borderId="74" xfId="1" applyNumberFormat="1" applyFont="1" applyBorder="1" applyAlignment="1">
      <alignment vertical="center" shrinkToFit="1"/>
    </xf>
    <xf numFmtId="182" fontId="6" fillId="0" borderId="75" xfId="1" applyNumberFormat="1" applyFont="1" applyBorder="1" applyAlignment="1">
      <alignment vertical="center" shrinkToFit="1"/>
    </xf>
    <xf numFmtId="0" fontId="4" fillId="0" borderId="23" xfId="4" applyFont="1" applyBorder="1" applyAlignment="1">
      <alignment horizontal="center" vertical="center"/>
    </xf>
    <xf numFmtId="0" fontId="4" fillId="0" borderId="82" xfId="4" applyFont="1" applyBorder="1" applyAlignment="1">
      <alignment horizontal="distributed" vertical="center"/>
    </xf>
    <xf numFmtId="0" fontId="4" fillId="0" borderId="0" xfId="4" applyFont="1" applyFill="1" applyBorder="1" applyAlignment="1">
      <alignment horizontal="center"/>
    </xf>
    <xf numFmtId="0" fontId="4" fillId="0" borderId="1" xfId="4" applyFont="1" applyBorder="1" applyAlignment="1">
      <alignment horizontal="distributed" vertical="center"/>
    </xf>
    <xf numFmtId="0" fontId="4" fillId="0" borderId="15" xfId="4" applyFont="1" applyFill="1" applyBorder="1" applyAlignment="1" applyProtection="1">
      <alignment vertical="center" wrapText="1"/>
    </xf>
    <xf numFmtId="0" fontId="4" fillId="0" borderId="15" xfId="0" applyFont="1" applyBorder="1" applyAlignment="1">
      <alignment vertical="center" wrapText="1"/>
    </xf>
    <xf numFmtId="177" fontId="4" fillId="4" borderId="23" xfId="1" applyNumberFormat="1" applyFont="1" applyFill="1" applyBorder="1" applyAlignment="1">
      <alignment horizontal="right" vertical="center"/>
    </xf>
    <xf numFmtId="0" fontId="5" fillId="0" borderId="71"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 xfId="0" applyFont="1" applyBorder="1" applyAlignment="1">
      <alignment vertical="center" shrinkToFit="1"/>
    </xf>
    <xf numFmtId="0" fontId="5" fillId="0" borderId="83" xfId="0" applyFont="1" applyBorder="1" applyAlignment="1">
      <alignment vertical="center" shrinkToFit="1"/>
    </xf>
    <xf numFmtId="0" fontId="5" fillId="0" borderId="13" xfId="0" applyFont="1" applyBorder="1" applyAlignment="1">
      <alignment vertical="center" shrinkToFit="1"/>
    </xf>
    <xf numFmtId="0" fontId="4" fillId="0" borderId="1" xfId="0" applyFont="1" applyFill="1" applyBorder="1" applyAlignment="1" applyProtection="1">
      <alignment vertical="center"/>
    </xf>
    <xf numFmtId="0" fontId="48" fillId="0" borderId="0" xfId="4" applyFont="1"/>
    <xf numFmtId="0" fontId="1" fillId="0" borderId="0" xfId="4" applyFont="1" applyBorder="1"/>
    <xf numFmtId="0" fontId="1" fillId="0" borderId="1" xfId="0" applyFont="1" applyBorder="1" applyAlignment="1">
      <alignment vertical="center"/>
    </xf>
    <xf numFmtId="0" fontId="1" fillId="0" borderId="13" xfId="0" applyFont="1" applyFill="1" applyBorder="1" applyAlignment="1" applyProtection="1">
      <alignment vertical="center" shrinkToFit="1"/>
    </xf>
    <xf numFmtId="0" fontId="4" fillId="0" borderId="82" xfId="0" applyFont="1" applyBorder="1">
      <alignment vertical="center"/>
    </xf>
    <xf numFmtId="0" fontId="1" fillId="0" borderId="14" xfId="0" applyFont="1" applyBorder="1" applyAlignment="1">
      <alignment horizontal="center" vertical="center" shrinkToFit="1"/>
    </xf>
    <xf numFmtId="0" fontId="4" fillId="0" borderId="16" xfId="0" applyFont="1" applyBorder="1" applyAlignment="1">
      <alignment vertical="center" wrapText="1"/>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wrapText="1"/>
      <protection locked="0"/>
    </xf>
    <xf numFmtId="0" fontId="4" fillId="0" borderId="17" xfId="4" applyFont="1" applyBorder="1" applyAlignment="1">
      <alignment horizontal="distributed" vertical="center"/>
    </xf>
    <xf numFmtId="0" fontId="4" fillId="0" borderId="82" xfId="4" applyFont="1" applyBorder="1" applyAlignment="1">
      <alignment vertical="center"/>
    </xf>
    <xf numFmtId="0" fontId="4" fillId="0" borderId="13" xfId="4" applyFont="1" applyBorder="1" applyAlignment="1">
      <alignment horizontal="distributed" vertical="center"/>
    </xf>
    <xf numFmtId="0" fontId="4" fillId="0" borderId="18" xfId="4" applyFont="1" applyBorder="1" applyAlignment="1">
      <alignment horizontal="distributed" vertical="center"/>
    </xf>
    <xf numFmtId="0" fontId="4" fillId="0" borderId="23" xfId="4" applyFont="1" applyBorder="1" applyAlignment="1">
      <alignment horizontal="distributed" vertical="center"/>
    </xf>
    <xf numFmtId="0" fontId="4" fillId="0" borderId="15" xfId="0" applyFont="1" applyBorder="1">
      <alignment vertical="center"/>
    </xf>
    <xf numFmtId="0" fontId="1" fillId="0" borderId="15" xfId="0" applyFont="1" applyBorder="1" applyAlignment="1">
      <alignment vertical="center" wrapText="1"/>
    </xf>
    <xf numFmtId="0" fontId="1" fillId="0" borderId="84" xfId="4" applyFont="1" applyBorder="1" applyAlignment="1">
      <alignment horizontal="center" vertical="center"/>
    </xf>
    <xf numFmtId="0" fontId="1" fillId="0" borderId="108"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1" xfId="0" applyFont="1" applyBorder="1" applyAlignment="1" applyProtection="1">
      <alignment vertical="center" wrapText="1"/>
    </xf>
    <xf numFmtId="0" fontId="1" fillId="0" borderId="61" xfId="4" applyFont="1" applyBorder="1" applyAlignment="1" applyProtection="1">
      <alignment vertical="top"/>
    </xf>
    <xf numFmtId="0" fontId="0" fillId="0" borderId="7"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07" xfId="0" applyFont="1" applyBorder="1" applyAlignment="1">
      <alignment horizontal="center" vertical="center" wrapText="1"/>
    </xf>
    <xf numFmtId="0" fontId="4" fillId="0" borderId="15" xfId="0" applyFont="1" applyBorder="1" applyAlignment="1">
      <alignment vertical="center" wrapText="1"/>
    </xf>
    <xf numFmtId="38" fontId="34" fillId="0" borderId="92" xfId="1" applyFont="1" applyBorder="1" applyAlignment="1">
      <alignment vertical="center" wrapText="1"/>
    </xf>
    <xf numFmtId="38" fontId="34" fillId="0" borderId="138" xfId="1" applyFont="1" applyBorder="1" applyAlignment="1">
      <alignment vertical="center" wrapText="1"/>
    </xf>
    <xf numFmtId="38" fontId="15" fillId="0" borderId="92" xfId="1" applyFont="1" applyBorder="1" applyAlignment="1">
      <alignment horizontal="left" vertical="center"/>
    </xf>
    <xf numFmtId="38" fontId="15" fillId="0" borderId="138" xfId="1" applyFont="1" applyBorder="1" applyAlignment="1">
      <alignment vertical="center"/>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0" fontId="49" fillId="0" borderId="0" xfId="0" applyFont="1">
      <alignment vertical="center"/>
    </xf>
    <xf numFmtId="0" fontId="49" fillId="0" borderId="0" xfId="0" applyFont="1" applyAlignment="1">
      <alignment vertical="center"/>
    </xf>
    <xf numFmtId="0" fontId="49" fillId="0" borderId="0" xfId="0" applyNumberFormat="1" applyFont="1">
      <alignment vertical="center"/>
    </xf>
    <xf numFmtId="38" fontId="49" fillId="0" borderId="0" xfId="0" applyNumberFormat="1" applyFont="1">
      <alignment vertical="center"/>
    </xf>
    <xf numFmtId="38" fontId="50" fillId="0" borderId="0" xfId="1" applyFont="1" applyAlignment="1">
      <alignment vertical="center"/>
    </xf>
    <xf numFmtId="0" fontId="4" fillId="0" borderId="23" xfId="0" applyFont="1" applyBorder="1" applyAlignment="1" applyProtection="1">
      <alignment horizontal="center" vertical="center" wrapText="1"/>
      <protection locked="0"/>
    </xf>
    <xf numFmtId="0" fontId="46"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46" fillId="0" borderId="14" xfId="0" applyFont="1" applyBorder="1">
      <alignment vertical="center"/>
    </xf>
    <xf numFmtId="181" fontId="4" fillId="7" borderId="162" xfId="4" applyNumberFormat="1" applyFont="1" applyFill="1" applyBorder="1" applyAlignment="1" applyProtection="1">
      <alignment horizontal="center" vertical="center" wrapText="1"/>
      <protection locked="0"/>
    </xf>
    <xf numFmtId="0" fontId="1" fillId="7" borderId="14" xfId="0" applyFont="1" applyFill="1" applyBorder="1" applyAlignment="1">
      <alignment horizontal="center" vertical="center" wrapText="1"/>
    </xf>
    <xf numFmtId="0" fontId="8" fillId="0" borderId="61" xfId="4" applyFont="1" applyBorder="1" applyAlignment="1">
      <alignment vertical="center" wrapText="1"/>
    </xf>
    <xf numFmtId="0" fontId="8" fillId="0" borderId="17" xfId="4" applyFont="1" applyBorder="1" applyAlignment="1">
      <alignment vertical="center" wrapTex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0" fontId="4" fillId="7" borderId="14" xfId="4" applyFont="1" applyFill="1" applyBorder="1" applyAlignment="1" applyProtection="1">
      <alignment horizontal="left" vertical="center" wrapText="1"/>
      <protection locked="0"/>
    </xf>
    <xf numFmtId="0" fontId="4" fillId="7" borderId="14" xfId="0" applyFont="1" applyFill="1" applyBorder="1" applyAlignment="1" applyProtection="1">
      <alignment horizontal="left" vertical="center" wrapText="1"/>
      <protection locked="0"/>
    </xf>
    <xf numFmtId="0" fontId="4" fillId="7" borderId="15" xfId="0" applyFont="1" applyFill="1" applyBorder="1" applyAlignment="1" applyProtection="1">
      <alignment horizontal="left" vertical="center" wrapText="1"/>
      <protection locked="0"/>
    </xf>
    <xf numFmtId="0" fontId="46" fillId="0" borderId="161" xfId="0" applyFont="1" applyBorder="1">
      <alignment vertical="center"/>
    </xf>
    <xf numFmtId="0" fontId="22" fillId="0" borderId="61" xfId="4" applyFont="1" applyBorder="1" applyAlignment="1">
      <alignment horizontal="center" vertical="top" wrapText="1"/>
    </xf>
    <xf numFmtId="0" fontId="22" fillId="0" borderId="0" xfId="4" applyFont="1" applyBorder="1" applyAlignment="1">
      <alignment horizontal="center" vertical="top" wrapText="1"/>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4" fillId="7" borderId="85" xfId="0" applyFont="1" applyFill="1" applyBorder="1" applyAlignment="1" applyProtection="1">
      <alignment horizontal="left" vertical="center" wrapText="1"/>
      <protection locked="0"/>
    </xf>
    <xf numFmtId="0" fontId="1" fillId="7" borderId="13" xfId="0" applyFont="1" applyFill="1" applyBorder="1" applyAlignment="1">
      <alignment horizontal="left" vertical="center"/>
    </xf>
    <xf numFmtId="0" fontId="1" fillId="7" borderId="18" xfId="0" applyFont="1" applyFill="1" applyBorder="1" applyAlignment="1">
      <alignment horizontal="left" vertical="center"/>
    </xf>
    <xf numFmtId="0" fontId="4" fillId="7" borderId="23" xfId="0" applyFont="1" applyFill="1" applyBorder="1" applyAlignment="1" applyProtection="1">
      <alignment horizontal="left" vertical="center" wrapText="1"/>
      <protection locked="0"/>
    </xf>
    <xf numFmtId="0" fontId="46" fillId="7" borderId="14" xfId="0" applyFont="1" applyFill="1" applyBorder="1" applyAlignment="1">
      <alignment horizontal="left" vertical="center"/>
    </xf>
    <xf numFmtId="0" fontId="46" fillId="7" borderId="15" xfId="0" applyFont="1" applyFill="1" applyBorder="1" applyAlignment="1">
      <alignment horizontal="left" vertical="center"/>
    </xf>
    <xf numFmtId="177" fontId="4" fillId="4" borderId="23" xfId="1" applyNumberFormat="1" applyFont="1" applyFill="1" applyBorder="1" applyAlignment="1">
      <alignment horizontal="right" vertical="center"/>
    </xf>
    <xf numFmtId="177" fontId="4" fillId="4" borderId="14" xfId="1" applyNumberFormat="1" applyFont="1" applyFill="1" applyBorder="1" applyAlignment="1">
      <alignment horizontal="right" vertical="center"/>
    </xf>
    <xf numFmtId="0" fontId="4" fillId="0" borderId="23" xfId="4" applyFont="1" applyFill="1" applyBorder="1" applyAlignment="1" applyProtection="1">
      <alignment vertical="center" wrapText="1"/>
    </xf>
    <xf numFmtId="0" fontId="4" fillId="0" borderId="14" xfId="4" applyFont="1" applyFill="1" applyBorder="1" applyAlignment="1" applyProtection="1">
      <alignment vertical="center" wrapText="1"/>
    </xf>
    <xf numFmtId="0" fontId="4" fillId="0" borderId="15" xfId="4" applyFont="1" applyFill="1" applyBorder="1" applyAlignment="1" applyProtection="1">
      <alignment vertical="center" wrapText="1"/>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5" xfId="4" applyFont="1" applyBorder="1" applyAlignment="1">
      <alignment vertical="center" wrapText="1"/>
    </xf>
    <xf numFmtId="177" fontId="4" fillId="0" borderId="23" xfId="1" applyNumberFormat="1" applyFont="1" applyFill="1" applyBorder="1" applyAlignment="1">
      <alignment vertical="center" wrapText="1"/>
    </xf>
    <xf numFmtId="177" fontId="4" fillId="0" borderId="14" xfId="1" applyNumberFormat="1" applyFont="1" applyFill="1" applyBorder="1" applyAlignment="1">
      <alignment vertical="center" wrapText="1"/>
    </xf>
    <xf numFmtId="177" fontId="4" fillId="0" borderId="15" xfId="1" applyNumberFormat="1" applyFont="1" applyFill="1" applyBorder="1" applyAlignment="1">
      <alignment vertical="center" wrapText="1"/>
    </xf>
    <xf numFmtId="0" fontId="4" fillId="0" borderId="0" xfId="4" applyFont="1" applyFill="1" applyBorder="1" applyAlignment="1" applyProtection="1">
      <alignment horizontal="center"/>
    </xf>
    <xf numFmtId="0" fontId="1" fillId="0" borderId="0" xfId="0" applyFont="1" applyBorder="1" applyAlignment="1" applyProtection="1">
      <alignment horizontal="center"/>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4" fillId="0" borderId="2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3" borderId="23" xfId="4" applyFont="1" applyFill="1" applyBorder="1" applyAlignment="1" applyProtection="1">
      <alignment horizontal="center" vertical="center" wrapText="1"/>
    </xf>
    <xf numFmtId="0" fontId="4" fillId="3" borderId="14" xfId="4" applyFont="1" applyFill="1" applyBorder="1" applyAlignment="1" applyProtection="1">
      <alignment horizontal="center" vertical="center" wrapText="1"/>
    </xf>
    <xf numFmtId="0" fontId="4" fillId="3" borderId="15" xfId="4" applyFont="1" applyFill="1" applyBorder="1" applyAlignment="1" applyProtection="1">
      <alignment horizontal="center" vertical="center" wrapText="1"/>
    </xf>
    <xf numFmtId="0" fontId="4" fillId="0" borderId="23" xfId="4" applyFont="1" applyBorder="1" applyAlignment="1">
      <alignment horizontal="center" vertical="center"/>
    </xf>
    <xf numFmtId="0" fontId="4" fillId="0" borderId="15" xfId="4" applyFont="1" applyBorder="1" applyAlignment="1">
      <alignment horizontal="center" vertical="center"/>
    </xf>
    <xf numFmtId="0" fontId="4" fillId="0" borderId="14" xfId="4" applyFont="1" applyBorder="1" applyAlignment="1">
      <alignment horizontal="center" vertical="center"/>
    </xf>
    <xf numFmtId="0" fontId="1" fillId="0" borderId="84" xfId="4" applyFont="1" applyBorder="1" applyAlignment="1">
      <alignment horizontal="center" vertical="center"/>
    </xf>
    <xf numFmtId="0" fontId="4" fillId="0" borderId="13" xfId="0" applyFont="1" applyFill="1" applyBorder="1" applyAlignment="1" applyProtection="1">
      <alignment horizontal="center" vertical="center" shrinkToFit="1"/>
    </xf>
    <xf numFmtId="0" fontId="1" fillId="0" borderId="13" xfId="0" applyFont="1" applyFill="1" applyBorder="1" applyAlignment="1" applyProtection="1">
      <alignment horizontal="center" vertical="center" shrinkToFit="1"/>
    </xf>
    <xf numFmtId="0" fontId="4" fillId="0" borderId="0" xfId="4" applyFont="1" applyFill="1" applyBorder="1" applyAlignment="1">
      <alignment horizontal="center"/>
    </xf>
    <xf numFmtId="0" fontId="1" fillId="0" borderId="0" xfId="0" applyFont="1" applyBorder="1" applyAlignment="1">
      <alignment horizontal="center"/>
    </xf>
    <xf numFmtId="0" fontId="4" fillId="0" borderId="82"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5"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0" xfId="4" applyFont="1" applyFill="1" applyBorder="1" applyAlignment="1" applyProtection="1">
      <alignment horizontal="left" vertical="center" wrapText="1"/>
      <protection locked="0"/>
    </xf>
    <xf numFmtId="0" fontId="1" fillId="5" borderId="0" xfId="0" applyFont="1" applyFill="1" applyBorder="1" applyAlignment="1" applyProtection="1">
      <alignment horizontal="left" vertical="center" wrapText="1"/>
      <protection locked="0"/>
    </xf>
    <xf numFmtId="0" fontId="1" fillId="5" borderId="34" xfId="0" applyFont="1" applyFill="1" applyBorder="1" applyAlignment="1" applyProtection="1">
      <alignment horizontal="left" vertical="center" wrapText="1"/>
      <protection locked="0"/>
    </xf>
    <xf numFmtId="0" fontId="5" fillId="0" borderId="33" xfId="4"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4" xfId="0" applyFont="1" applyFill="1" applyBorder="1" applyAlignment="1" applyProtection="1">
      <alignment horizontal="center" vertical="center" wrapText="1"/>
    </xf>
    <xf numFmtId="0" fontId="1" fillId="0" borderId="33"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1" fillId="0" borderId="34" xfId="0" applyFont="1" applyFill="1" applyBorder="1" applyAlignment="1" applyProtection="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4" xfId="0" applyNumberFormat="1" applyFont="1" applyFill="1" applyBorder="1" applyAlignment="1" applyProtection="1">
      <alignment horizontal="right" indent="1"/>
      <protection locked="0"/>
    </xf>
    <xf numFmtId="0" fontId="1" fillId="0" borderId="33" xfId="4" applyFont="1" applyFill="1" applyBorder="1" applyAlignment="1">
      <alignment vertical="top" wrapText="1"/>
    </xf>
    <xf numFmtId="0" fontId="1" fillId="0" borderId="0" xfId="4" applyFont="1" applyFill="1" applyBorder="1" applyAlignment="1">
      <alignment vertical="top" wrapText="1"/>
    </xf>
    <xf numFmtId="0" fontId="1" fillId="0" borderId="34" xfId="4" applyFont="1" applyFill="1" applyBorder="1" applyAlignment="1">
      <alignment vertical="top" wrapText="1"/>
    </xf>
    <xf numFmtId="179" fontId="4" fillId="5" borderId="85" xfId="0" applyNumberFormat="1" applyFont="1" applyFill="1" applyBorder="1" applyAlignment="1" applyProtection="1">
      <alignment horizontal="center" vertical="center" wrapText="1"/>
      <protection locked="0"/>
    </xf>
    <xf numFmtId="179" fontId="4" fillId="5" borderId="13" xfId="0" applyNumberFormat="1" applyFont="1" applyFill="1" applyBorder="1" applyAlignment="1" applyProtection="1">
      <alignment horizontal="center" vertical="center" wrapText="1"/>
      <protection locked="0"/>
    </xf>
    <xf numFmtId="179" fontId="4" fillId="5" borderId="18"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horizontal="center" vertical="center" shrinkToFit="1"/>
      <protection locked="0"/>
    </xf>
    <xf numFmtId="0" fontId="4" fillId="8" borderId="16" xfId="0" applyFont="1" applyFill="1" applyBorder="1" applyAlignment="1" applyProtection="1">
      <alignment horizontal="center" vertical="center" shrinkToFit="1"/>
      <protection locked="0"/>
    </xf>
    <xf numFmtId="0" fontId="12" fillId="0" borderId="23" xfId="4" applyFont="1" applyBorder="1" applyAlignment="1">
      <alignment horizontal="center"/>
    </xf>
    <xf numFmtId="0" fontId="12" fillId="0" borderId="15" xfId="4" applyFont="1" applyBorder="1" applyAlignment="1">
      <alignment horizontal="center"/>
    </xf>
    <xf numFmtId="0" fontId="44" fillId="0" borderId="0" xfId="2" applyFont="1" applyFill="1" applyAlignment="1">
      <alignment horizontal="left" vertical="center" wrapText="1" indent="2"/>
    </xf>
    <xf numFmtId="0" fontId="42" fillId="0" borderId="0" xfId="0" applyFont="1" applyAlignment="1">
      <alignment horizontal="left" vertical="center" wrapText="1" indent="2"/>
    </xf>
    <xf numFmtId="0" fontId="7" fillId="2" borderId="23" xfId="4" applyFont="1" applyFill="1" applyBorder="1" applyAlignment="1">
      <alignment horizontal="center"/>
    </xf>
    <xf numFmtId="0" fontId="7" fillId="2" borderId="15" xfId="4" applyFont="1" applyFill="1" applyBorder="1" applyAlignment="1">
      <alignment horizontal="center"/>
    </xf>
    <xf numFmtId="49" fontId="25" fillId="0" borderId="25" xfId="4" applyNumberFormat="1" applyFont="1" applyBorder="1" applyAlignment="1">
      <alignment horizontal="center" vertical="center"/>
    </xf>
    <xf numFmtId="49" fontId="1" fillId="0" borderId="52" xfId="0" applyNumberFormat="1" applyFont="1" applyBorder="1" applyAlignment="1">
      <alignment horizontal="center" vertical="center"/>
    </xf>
    <xf numFmtId="0" fontId="4" fillId="0" borderId="82" xfId="4" applyFont="1" applyBorder="1" applyAlignment="1">
      <alignment horizontal="center" vertical="center"/>
    </xf>
    <xf numFmtId="0" fontId="46" fillId="0" borderId="1" xfId="0" applyFont="1" applyBorder="1" applyAlignment="1">
      <alignment horizontal="center" vertical="center"/>
    </xf>
    <xf numFmtId="0" fontId="46" fillId="0" borderId="16" xfId="0" applyFont="1" applyBorder="1" applyAlignment="1">
      <alignment horizontal="center" vertical="center"/>
    </xf>
    <xf numFmtId="0" fontId="4" fillId="0" borderId="1" xfId="0" applyFont="1" applyBorder="1" applyAlignment="1">
      <alignment vertical="center"/>
    </xf>
    <xf numFmtId="0" fontId="4" fillId="0" borderId="16" xfId="0" applyFont="1" applyBorder="1" applyAlignment="1">
      <alignment vertical="center"/>
    </xf>
    <xf numFmtId="0" fontId="4" fillId="0" borderId="85" xfId="0" applyFont="1" applyBorder="1" applyAlignment="1">
      <alignment vertical="center"/>
    </xf>
    <xf numFmtId="0" fontId="4" fillId="0" borderId="13" xfId="0" applyFont="1" applyBorder="1" applyAlignment="1">
      <alignment vertical="center"/>
    </xf>
    <xf numFmtId="0" fontId="4" fillId="0" borderId="18" xfId="0" applyFont="1" applyBorder="1" applyAlignment="1">
      <alignment vertical="center"/>
    </xf>
    <xf numFmtId="0" fontId="4" fillId="5" borderId="82"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Alignment="1" applyProtection="1">
      <alignment vertical="center"/>
      <protection locked="0"/>
    </xf>
    <xf numFmtId="0" fontId="4" fillId="5" borderId="85" xfId="0" applyFont="1" applyFill="1" applyBorder="1" applyAlignment="1" applyProtection="1">
      <alignment vertical="center"/>
      <protection locked="0"/>
    </xf>
    <xf numFmtId="0" fontId="4" fillId="5" borderId="13" xfId="0" applyFont="1" applyFill="1" applyBorder="1" applyAlignment="1" applyProtection="1">
      <alignment vertical="center"/>
      <protection locked="0"/>
    </xf>
    <xf numFmtId="0" fontId="1" fillId="7" borderId="33"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5" borderId="82"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5"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0" xfId="4" applyFont="1" applyFill="1" applyBorder="1" applyAlignment="1" applyProtection="1">
      <alignment horizontal="left"/>
      <protection locked="0"/>
    </xf>
    <xf numFmtId="0" fontId="4" fillId="7" borderId="34" xfId="4" applyFont="1" applyFill="1" applyBorder="1" applyAlignment="1" applyProtection="1">
      <alignment horizontal="left"/>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34" fillId="0" borderId="0" xfId="1" applyFont="1" applyAlignment="1">
      <alignment vertical="center" wrapText="1"/>
    </xf>
    <xf numFmtId="38" fontId="4" fillId="0" borderId="134" xfId="1" applyFont="1" applyBorder="1" applyAlignment="1">
      <alignment vertical="center" wrapText="1"/>
    </xf>
    <xf numFmtId="38" fontId="4" fillId="0" borderId="135" xfId="1" applyFont="1" applyBorder="1" applyAlignment="1">
      <alignment vertical="center" wrapText="1"/>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176" fontId="4" fillId="3" borderId="132" xfId="1" applyNumberFormat="1" applyFont="1" applyFill="1" applyBorder="1" applyAlignment="1" applyProtection="1">
      <alignment vertical="center" shrinkToFit="1"/>
      <protection locked="0"/>
    </xf>
    <xf numFmtId="176" fontId="4" fillId="3" borderId="133" xfId="1" applyNumberFormat="1" applyFont="1" applyFill="1" applyBorder="1" applyAlignment="1" applyProtection="1">
      <alignment vertical="center" shrinkToFit="1"/>
      <protection locked="0"/>
    </xf>
    <xf numFmtId="38" fontId="4" fillId="0" borderId="145" xfId="1" applyFont="1" applyBorder="1" applyAlignment="1">
      <alignment vertical="center" wrapText="1"/>
    </xf>
    <xf numFmtId="38" fontId="4" fillId="0" borderId="146" xfId="1" applyFont="1" applyBorder="1" applyAlignment="1">
      <alignment vertical="center" wrapText="1"/>
    </xf>
    <xf numFmtId="38" fontId="4" fillId="0" borderId="131" xfId="1" applyFont="1" applyBorder="1" applyAlignment="1">
      <alignment horizontal="center" vertical="center" wrapText="1"/>
    </xf>
    <xf numFmtId="38" fontId="4" fillId="0" borderId="47" xfId="1" applyFont="1" applyBorder="1" applyAlignment="1">
      <alignment horizontal="center" vertical="center" wrapText="1"/>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4" fillId="0" borderId="147" xfId="1" applyFont="1" applyBorder="1" applyAlignment="1">
      <alignment horizontal="center" vertical="center"/>
    </xf>
    <xf numFmtId="38" fontId="4" fillId="0" borderId="92" xfId="1" applyFont="1" applyBorder="1" applyAlignment="1">
      <alignment horizontal="center" vertical="center"/>
    </xf>
    <xf numFmtId="38" fontId="4" fillId="0" borderId="148" xfId="1" applyFont="1" applyBorder="1" applyAlignment="1">
      <alignment horizontal="center" vertical="center"/>
    </xf>
    <xf numFmtId="38" fontId="10" fillId="0" borderId="0" xfId="1" applyFont="1" applyBorder="1" applyAlignment="1">
      <alignment vertical="top" wrapText="1"/>
    </xf>
    <xf numFmtId="176" fontId="4" fillId="4" borderId="132" xfId="1" applyNumberFormat="1" applyFont="1" applyFill="1" applyBorder="1" applyAlignment="1">
      <alignment vertical="center" shrinkToFit="1"/>
    </xf>
    <xf numFmtId="176" fontId="4" fillId="4" borderId="133" xfId="1" applyNumberFormat="1" applyFont="1" applyFill="1" applyBorder="1" applyAlignment="1">
      <alignment vertical="center" shrinkToFit="1"/>
    </xf>
    <xf numFmtId="38" fontId="4" fillId="0" borderId="134" xfId="1" applyFont="1" applyBorder="1" applyAlignment="1">
      <alignment vertical="center" wrapText="1" shrinkToFit="1"/>
    </xf>
    <xf numFmtId="38" fontId="4" fillId="0" borderId="135" xfId="1" applyFont="1" applyBorder="1" applyAlignment="1">
      <alignment vertical="center" wrapText="1" shrinkToFit="1"/>
    </xf>
    <xf numFmtId="0" fontId="0" fillId="0" borderId="133" xfId="0" applyBorder="1" applyProtection="1">
      <alignment vertical="center"/>
      <protection locked="0"/>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2" xfId="1" applyFont="1" applyFill="1" applyBorder="1" applyAlignment="1">
      <alignment horizontal="center" vertical="center" textRotation="255"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15" fillId="0" borderId="0" xfId="1" applyFont="1" applyAlignment="1">
      <alignment vertical="center" wrapText="1"/>
    </xf>
    <xf numFmtId="38" fontId="8" fillId="0" borderId="61" xfId="1" applyFont="1" applyBorder="1" applyAlignment="1">
      <alignment horizontal="center" vertical="center" wrapText="1"/>
    </xf>
    <xf numFmtId="38" fontId="0" fillId="0" borderId="0" xfId="1" applyFont="1" applyBorder="1" applyAlignment="1">
      <alignment horizontal="center" vertical="center" wrapText="1"/>
    </xf>
    <xf numFmtId="176" fontId="0" fillId="3" borderId="133" xfId="1" applyNumberFormat="1" applyFont="1" applyFill="1" applyBorder="1" applyAlignment="1" applyProtection="1">
      <alignment vertical="center" shrinkToFit="1"/>
      <protection locked="0"/>
    </xf>
    <xf numFmtId="176" fontId="0" fillId="3" borderId="14" xfId="1" applyNumberFormat="1" applyFont="1" applyFill="1" applyBorder="1" applyAlignment="1" applyProtection="1">
      <alignment vertical="center" shrinkToFit="1"/>
      <protection locked="0"/>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2" xfId="1" applyFont="1" applyFill="1" applyBorder="1" applyAlignment="1">
      <alignment horizontal="center" vertical="center" textRotation="255" shrinkToFit="1"/>
    </xf>
    <xf numFmtId="38" fontId="7" fillId="0" borderId="134" xfId="1" applyFont="1" applyBorder="1" applyAlignment="1">
      <alignment vertical="center" wrapText="1" shrinkToFit="1"/>
    </xf>
    <xf numFmtId="38" fontId="7" fillId="0" borderId="135" xfId="1" applyFont="1" applyBorder="1" applyAlignment="1">
      <alignment vertical="center" wrapText="1" shrinkToFit="1"/>
    </xf>
    <xf numFmtId="177" fontId="4" fillId="3" borderId="115" xfId="1" applyNumberFormat="1" applyFont="1" applyFill="1" applyBorder="1" applyAlignment="1" applyProtection="1">
      <alignment vertical="center" shrinkToFit="1"/>
      <protection locked="0"/>
    </xf>
    <xf numFmtId="177" fontId="4" fillId="3" borderId="113"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176" fontId="4" fillId="3" borderId="139" xfId="1" applyNumberFormat="1" applyFont="1" applyFill="1" applyBorder="1" applyAlignment="1" applyProtection="1">
      <alignment vertical="center" shrinkToFit="1"/>
      <protection locked="0"/>
    </xf>
    <xf numFmtId="176" fontId="4" fillId="3" borderId="53" xfId="1" applyNumberFormat="1" applyFont="1" applyFill="1" applyBorder="1" applyAlignment="1" applyProtection="1">
      <alignment vertical="center" shrinkToFit="1"/>
      <protection locked="0"/>
    </xf>
    <xf numFmtId="38" fontId="4" fillId="0" borderId="138" xfId="1" applyFont="1" applyBorder="1" applyAlignment="1">
      <alignment vertical="center" wrapText="1"/>
    </xf>
    <xf numFmtId="38" fontId="4" fillId="0" borderId="140" xfId="1" applyFont="1" applyBorder="1" applyAlignment="1">
      <alignment vertical="center" wrapText="1"/>
    </xf>
    <xf numFmtId="38" fontId="4" fillId="0" borderId="13" xfId="1" applyFont="1" applyBorder="1" applyAlignment="1">
      <alignment vertical="center" wrapText="1"/>
    </xf>
    <xf numFmtId="38" fontId="4" fillId="0" borderId="141" xfId="1" applyFont="1" applyBorder="1" applyAlignment="1">
      <alignment vertical="center" wrapText="1"/>
    </xf>
    <xf numFmtId="38" fontId="4" fillId="0" borderId="136" xfId="1" applyFont="1" applyBorder="1" applyAlignment="1">
      <alignment horizontal="center" vertical="center" wrapText="1"/>
    </xf>
    <xf numFmtId="38" fontId="4" fillId="0" borderId="137" xfId="1" applyFont="1" applyBorder="1" applyAlignment="1">
      <alignment horizontal="center" vertical="center" wrapText="1"/>
    </xf>
    <xf numFmtId="176" fontId="4" fillId="4" borderId="129"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176" fontId="4" fillId="4" borderId="115" xfId="1" applyNumberFormat="1" applyFont="1" applyFill="1" applyBorder="1" applyAlignment="1">
      <alignment vertical="center" shrinkToFit="1"/>
    </xf>
    <xf numFmtId="176" fontId="4" fillId="4" borderId="113" xfId="1" applyNumberFormat="1" applyFont="1" applyFill="1" applyBorder="1" applyAlignment="1">
      <alignment vertical="center" shrinkToFit="1"/>
    </xf>
    <xf numFmtId="176" fontId="4" fillId="4" borderId="23" xfId="1" applyNumberFormat="1" applyFont="1" applyFill="1" applyBorder="1" applyAlignment="1">
      <alignment vertical="center" shrinkToFit="1"/>
    </xf>
    <xf numFmtId="176" fontId="0" fillId="4" borderId="14" xfId="1" applyNumberFormat="1" applyFont="1" applyFill="1" applyBorder="1" applyAlignment="1">
      <alignment vertical="center" shrinkToFi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38" fontId="4" fillId="0" borderId="0" xfId="1" applyFont="1" applyFill="1" applyAlignment="1">
      <alignment vertical="center" shrinkToFit="1"/>
    </xf>
    <xf numFmtId="0" fontId="0" fillId="0" borderId="0" xfId="0" applyAlignment="1">
      <alignment vertical="center" shrinkToFit="1"/>
    </xf>
    <xf numFmtId="49" fontId="0" fillId="0" borderId="54" xfId="1" applyNumberFormat="1" applyFont="1" applyFill="1" applyBorder="1" applyAlignment="1">
      <alignment horizontal="center" vertical="center" shrinkToFit="1"/>
    </xf>
    <xf numFmtId="49" fontId="2" fillId="0" borderId="55"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8"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0" fontId="2" fillId="0" borderId="130" xfId="0" applyFont="1" applyBorder="1" applyAlignment="1">
      <alignment horizontal="center"/>
    </xf>
    <xf numFmtId="0" fontId="0" fillId="0" borderId="47" xfId="0" applyBorder="1" applyAlignment="1">
      <alignment horizontal="center"/>
    </xf>
    <xf numFmtId="0" fontId="2" fillId="4" borderId="115" xfId="0" applyFont="1" applyFill="1" applyBorder="1" applyAlignment="1">
      <alignment horizontal="center" vertical="center"/>
    </xf>
    <xf numFmtId="0" fontId="0" fillId="4" borderId="91" xfId="0" applyFill="1" applyBorder="1" applyAlignment="1">
      <alignment horizontal="center" vertical="center"/>
    </xf>
    <xf numFmtId="38" fontId="4" fillId="0" borderId="130" xfId="1" applyFont="1" applyBorder="1" applyAlignment="1">
      <alignment horizontal="center" vertical="center" wrapText="1"/>
    </xf>
    <xf numFmtId="177" fontId="4" fillId="3" borderId="23" xfId="1" applyNumberFormat="1" applyFont="1" applyFill="1" applyBorder="1" applyAlignment="1" applyProtection="1">
      <alignment vertical="center" shrinkToFit="1"/>
      <protection locked="0"/>
    </xf>
    <xf numFmtId="177" fontId="4" fillId="3" borderId="14" xfId="1" applyNumberFormat="1" applyFont="1" applyFill="1" applyBorder="1" applyAlignment="1" applyProtection="1">
      <alignment vertical="center" shrinkToFit="1"/>
      <protection locked="0"/>
    </xf>
    <xf numFmtId="38" fontId="4" fillId="0" borderId="0" xfId="1" applyFont="1" applyAlignment="1">
      <alignment vertical="top" wrapText="1"/>
    </xf>
    <xf numFmtId="38" fontId="4" fillId="0" borderId="21" xfId="1" applyFont="1" applyBorder="1" applyAlignment="1">
      <alignment vertical="top"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0" borderId="0" xfId="1" applyFont="1" applyFill="1" applyAlignment="1">
      <alignment horizontal="right" vertical="center"/>
    </xf>
    <xf numFmtId="0" fontId="0" fillId="0" borderId="0" xfId="0" applyAlignment="1">
      <alignment horizontal="right" vertical="center"/>
    </xf>
    <xf numFmtId="38" fontId="4" fillId="0" borderId="23" xfId="1" applyFont="1" applyBorder="1" applyAlignment="1">
      <alignment vertical="center" wrapText="1"/>
    </xf>
    <xf numFmtId="38" fontId="4" fillId="0" borderId="142" xfId="1" applyFont="1" applyBorder="1" applyAlignment="1">
      <alignment horizontal="center" vertical="center" wrapText="1"/>
    </xf>
    <xf numFmtId="38" fontId="4" fillId="0" borderId="143" xfId="1" applyFont="1" applyBorder="1" applyAlignment="1">
      <alignment horizontal="center" vertical="center" wrapText="1"/>
    </xf>
    <xf numFmtId="38" fontId="4" fillId="0" borderId="144" xfId="1" applyFont="1" applyBorder="1" applyAlignment="1">
      <alignment horizontal="center" vertical="center" wrapText="1"/>
    </xf>
    <xf numFmtId="38" fontId="4" fillId="0" borderId="129" xfId="1" applyFont="1" applyBorder="1" applyAlignment="1">
      <alignment vertical="center" wrapText="1"/>
    </xf>
    <xf numFmtId="38" fontId="4" fillId="0" borderId="39" xfId="1" applyFont="1" applyBorder="1" applyAlignment="1">
      <alignment vertical="center" wrapTex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38" fontId="8" fillId="0" borderId="115" xfId="1" applyFont="1" applyBorder="1" applyAlignment="1">
      <alignment vertical="center" wrapText="1"/>
    </xf>
    <xf numFmtId="38" fontId="8" fillId="0" borderId="91" xfId="1" applyFont="1" applyBorder="1" applyAlignment="1">
      <alignment vertical="center" wrapText="1"/>
    </xf>
    <xf numFmtId="38" fontId="5" fillId="0" borderId="0" xfId="1" applyFont="1" applyFill="1" applyAlignment="1">
      <alignment vertical="top"/>
    </xf>
    <xf numFmtId="38" fontId="7" fillId="0" borderId="30" xfId="1" applyFont="1" applyBorder="1" applyAlignment="1">
      <alignment vertical="top" wrapText="1"/>
    </xf>
    <xf numFmtId="38" fontId="7" fillId="0" borderId="31" xfId="1" applyFont="1" applyBorder="1" applyAlignment="1">
      <alignment vertical="top" wrapText="1"/>
    </xf>
    <xf numFmtId="38" fontId="7" fillId="0" borderId="33" xfId="1" applyFont="1" applyBorder="1" applyAlignment="1">
      <alignment vertical="top" wrapText="1"/>
    </xf>
    <xf numFmtId="38" fontId="7" fillId="0" borderId="0" xfId="1" applyFont="1" applyBorder="1" applyAlignment="1">
      <alignment vertical="top" wrapText="1"/>
    </xf>
    <xf numFmtId="38" fontId="7" fillId="0" borderId="126" xfId="1" applyFont="1" applyBorder="1" applyAlignment="1">
      <alignment vertical="top" wrapText="1"/>
    </xf>
    <xf numFmtId="38" fontId="7" fillId="0" borderId="127" xfId="1" applyFont="1" applyBorder="1" applyAlignment="1">
      <alignment vertical="top"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28" xfId="1" applyFont="1" applyBorder="1" applyAlignment="1">
      <alignment vertical="top" wrapText="1"/>
    </xf>
    <xf numFmtId="178" fontId="4" fillId="4" borderId="0" xfId="1" applyNumberFormat="1" applyFont="1" applyFill="1" applyAlignment="1">
      <alignment vertical="center" shrinkToFit="1"/>
    </xf>
    <xf numFmtId="38" fontId="7" fillId="0" borderId="129" xfId="1" applyFont="1" applyBorder="1" applyAlignment="1">
      <alignment vertical="center" wrapText="1"/>
    </xf>
    <xf numFmtId="38" fontId="7" fillId="0" borderId="39" xfId="1" applyFont="1" applyBorder="1" applyAlignment="1">
      <alignment vertical="center" wrapText="1"/>
    </xf>
    <xf numFmtId="49" fontId="2" fillId="0" borderId="54"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 fillId="0" borderId="0" xfId="1" applyFont="1" applyAlignment="1">
      <alignment horizontal="center" vertical="center" textRotation="180" wrapTex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26" xfId="1" applyFont="1" applyFill="1" applyBorder="1" applyAlignment="1">
      <alignment vertical="center" wrapText="1"/>
    </xf>
    <xf numFmtId="38" fontId="23" fillId="0" borderId="127" xfId="1" applyFont="1" applyFill="1" applyBorder="1" applyAlignment="1">
      <alignment vertical="center" wrapText="1"/>
    </xf>
    <xf numFmtId="38" fontId="23" fillId="0" borderId="128"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26" xfId="1" applyFont="1" applyFill="1" applyBorder="1" applyAlignment="1">
      <alignment vertical="center" wrapText="1"/>
    </xf>
    <xf numFmtId="38" fontId="30" fillId="0" borderId="127" xfId="1" applyFont="1" applyFill="1" applyBorder="1" applyAlignment="1">
      <alignment vertical="center" wrapText="1"/>
    </xf>
    <xf numFmtId="38" fontId="30" fillId="0" borderId="128" xfId="1" applyFont="1" applyFill="1" applyBorder="1" applyAlignment="1">
      <alignment vertical="center" wrapText="1"/>
    </xf>
    <xf numFmtId="0" fontId="5" fillId="0" borderId="71" xfId="0" applyFont="1" applyBorder="1" applyAlignment="1">
      <alignment vertical="center" shrinkToFit="1"/>
    </xf>
    <xf numFmtId="0" fontId="5" fillId="0" borderId="153" xfId="0" applyFont="1" applyBorder="1" applyAlignment="1">
      <alignment vertical="center" shrinkToFit="1"/>
    </xf>
    <xf numFmtId="0" fontId="4" fillId="0" borderId="72" xfId="0" applyFont="1" applyBorder="1" applyAlignment="1">
      <alignment vertical="center" wrapText="1" shrinkToFit="1"/>
    </xf>
    <xf numFmtId="0" fontId="4" fillId="0" borderId="158" xfId="0" applyFont="1" applyBorder="1" applyAlignment="1">
      <alignment vertical="center" wrapText="1" shrinkToFit="1"/>
    </xf>
    <xf numFmtId="0" fontId="5" fillId="0" borderId="56" xfId="0" applyFont="1" applyBorder="1" applyAlignment="1">
      <alignment horizontal="center" vertical="center" textRotation="255"/>
    </xf>
    <xf numFmtId="0" fontId="5" fillId="0" borderId="80" xfId="0" applyFont="1" applyBorder="1" applyAlignment="1">
      <alignment horizontal="center" vertical="center" textRotation="255"/>
    </xf>
    <xf numFmtId="0" fontId="4" fillId="0" borderId="94" xfId="0" applyFont="1" applyBorder="1" applyAlignment="1">
      <alignment horizontal="center" vertical="center" textRotation="255" wrapText="1" shrinkToFit="1"/>
    </xf>
    <xf numFmtId="0" fontId="4" fillId="0" borderId="84" xfId="0" applyFont="1" applyBorder="1" applyAlignment="1">
      <alignment horizontal="center" vertical="center" textRotation="255" wrapText="1" shrinkToFit="1"/>
    </xf>
    <xf numFmtId="0" fontId="4" fillId="0" borderId="108" xfId="0" applyFont="1" applyBorder="1" applyAlignment="1">
      <alignment horizontal="center" vertical="center" textRotation="255" wrapText="1" shrinkToFit="1"/>
    </xf>
    <xf numFmtId="0" fontId="5" fillId="0" borderId="131" xfId="0" applyFont="1" applyBorder="1" applyAlignment="1">
      <alignment vertical="center" shrinkToFit="1"/>
    </xf>
    <xf numFmtId="0" fontId="5" fillId="0" borderId="159"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2" xfId="0" applyFont="1" applyBorder="1" applyAlignment="1">
      <alignment vertical="center" shrinkToFit="1"/>
    </xf>
    <xf numFmtId="0" fontId="5" fillId="0" borderId="83" xfId="0" applyFont="1" applyBorder="1" applyAlignment="1">
      <alignment vertical="center" shrinkToFit="1"/>
    </xf>
    <xf numFmtId="0" fontId="5" fillId="0" borderId="56" xfId="0" applyFont="1" applyBorder="1" applyAlignment="1">
      <alignment vertical="center" textRotation="255"/>
    </xf>
    <xf numFmtId="0" fontId="7" fillId="0" borderId="56" xfId="0" applyFont="1" applyBorder="1" applyAlignment="1">
      <alignment vertical="center" textRotation="255"/>
    </xf>
    <xf numFmtId="0" fontId="5" fillId="0" borderId="134" xfId="0" applyFont="1" applyBorder="1" applyAlignment="1">
      <alignment vertical="center" shrinkToFit="1"/>
    </xf>
    <xf numFmtId="0" fontId="5" fillId="0" borderId="149" xfId="0" applyFont="1" applyBorder="1" applyAlignment="1">
      <alignment vertical="center" shrinkToFit="1"/>
    </xf>
    <xf numFmtId="0" fontId="5" fillId="0" borderId="113"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55" xfId="0" applyFont="1" applyBorder="1" applyAlignment="1">
      <alignment vertical="center" shrinkToFit="1"/>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56" xfId="0" applyFont="1" applyBorder="1" applyAlignment="1">
      <alignment vertical="center" shrinkToFit="1"/>
    </xf>
    <xf numFmtId="0" fontId="5" fillId="0" borderId="157" xfId="0" applyFont="1" applyBorder="1" applyAlignment="1">
      <alignment vertical="center" shrinkToFit="1"/>
    </xf>
    <xf numFmtId="0" fontId="5" fillId="0" borderId="150" xfId="0" applyFont="1" applyBorder="1" applyAlignment="1">
      <alignment horizontal="left" vertical="center" shrinkToFit="1"/>
    </xf>
    <xf numFmtId="0" fontId="5" fillId="0" borderId="151" xfId="0" applyFont="1" applyBorder="1" applyAlignment="1">
      <alignment horizontal="left" vertical="center" shrinkToFit="1"/>
    </xf>
    <xf numFmtId="0" fontId="5" fillId="0" borderId="152" xfId="0" applyFont="1" applyBorder="1" applyAlignment="1">
      <alignment vertical="center" wrapText="1" shrinkToFit="1"/>
    </xf>
    <xf numFmtId="0" fontId="5" fillId="0" borderId="83" xfId="0" applyFont="1" applyBorder="1" applyAlignment="1">
      <alignment vertical="center" wrapText="1" shrinkToFit="1"/>
    </xf>
    <xf numFmtId="0" fontId="5" fillId="0" borderId="71" xfId="0" applyFont="1" applyBorder="1" applyAlignment="1">
      <alignment vertical="center" wrapText="1" shrinkToFit="1"/>
    </xf>
    <xf numFmtId="0" fontId="5" fillId="0" borderId="153" xfId="0" applyFont="1" applyBorder="1" applyAlignment="1">
      <alignment vertical="center" wrapText="1" shrinkToFit="1"/>
    </xf>
    <xf numFmtId="0" fontId="5" fillId="0" borderId="154" xfId="0" applyFont="1" applyBorder="1" applyAlignment="1">
      <alignment vertical="center" shrinkToFit="1"/>
    </xf>
    <xf numFmtId="0" fontId="6" fillId="0" borderId="0" xfId="0" applyFont="1" applyBorder="1" applyAlignment="1">
      <alignment vertical="top"/>
    </xf>
    <xf numFmtId="0" fontId="5" fillId="0" borderId="21" xfId="0" applyFont="1" applyBorder="1" applyAlignment="1">
      <alignment horizontal="left" vertical="center" shrinkToFit="1"/>
    </xf>
    <xf numFmtId="0" fontId="5" fillId="0" borderId="134" xfId="0" applyFont="1" applyBorder="1" applyAlignment="1">
      <alignment vertical="center" wrapText="1" shrinkToFit="1"/>
    </xf>
    <xf numFmtId="0" fontId="5" fillId="0" borderId="149"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2" xfId="0" applyNumberFormat="1" applyBorder="1" applyAlignment="1">
      <alignment horizontal="center" vertical="center"/>
    </xf>
    <xf numFmtId="180" fontId="5" fillId="0" borderId="21" xfId="0" applyNumberFormat="1" applyFont="1" applyBorder="1" applyAlignment="1">
      <alignment vertical="center" shrinkToFit="1"/>
    </xf>
    <xf numFmtId="0" fontId="8" fillId="0" borderId="61" xfId="4" applyFont="1" applyBorder="1" applyAlignment="1" applyProtection="1">
      <alignment vertical="center" wrapText="1"/>
    </xf>
    <xf numFmtId="0" fontId="8" fillId="0" borderId="17" xfId="4" applyFont="1" applyBorder="1" applyAlignment="1" applyProtection="1">
      <alignment vertical="center" wrapText="1"/>
    </xf>
    <xf numFmtId="0" fontId="4" fillId="0" borderId="23" xfId="0" applyFont="1" applyBorder="1" applyAlignment="1" applyProtection="1">
      <alignment horizontal="center" vertical="center" wrapText="1"/>
    </xf>
    <xf numFmtId="0" fontId="46" fillId="0" borderId="14" xfId="0" applyFont="1" applyBorder="1" applyAlignment="1" applyProtection="1">
      <alignment horizontal="center" vertical="center" wrapText="1"/>
    </xf>
    <xf numFmtId="0" fontId="0" fillId="0" borderId="15"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46" fillId="0" borderId="14" xfId="0" applyFont="1" applyBorder="1" applyProtection="1">
      <alignment vertical="center"/>
    </xf>
    <xf numFmtId="181" fontId="4" fillId="0" borderId="162" xfId="4" applyNumberFormat="1" applyFont="1" applyFill="1" applyBorder="1" applyAlignment="1" applyProtection="1">
      <alignment horizontal="center" vertical="center" wrapText="1"/>
    </xf>
    <xf numFmtId="0" fontId="0" fillId="0" borderId="14" xfId="0" applyFont="1" applyFill="1" applyBorder="1" applyAlignment="1" applyProtection="1">
      <alignment horizontal="center" vertical="center" wrapText="1"/>
    </xf>
    <xf numFmtId="0" fontId="4" fillId="0" borderId="85" xfId="0" applyFont="1" applyFill="1" applyBorder="1" applyAlignment="1" applyProtection="1">
      <alignment horizontal="left" vertical="center" wrapText="1"/>
    </xf>
    <xf numFmtId="0" fontId="0" fillId="0" borderId="13" xfId="0" applyFont="1" applyFill="1" applyBorder="1" applyAlignment="1" applyProtection="1">
      <alignment horizontal="left" vertical="center"/>
    </xf>
    <xf numFmtId="0" fontId="0" fillId="0" borderId="18" xfId="0" applyFont="1" applyFill="1" applyBorder="1" applyAlignment="1" applyProtection="1">
      <alignment horizontal="left" vertical="center"/>
    </xf>
    <xf numFmtId="0" fontId="4" fillId="0" borderId="23" xfId="0" applyFont="1" applyFill="1" applyBorder="1" applyAlignment="1" applyProtection="1">
      <alignment horizontal="left" vertical="center" wrapText="1"/>
    </xf>
    <xf numFmtId="0" fontId="4" fillId="0" borderId="14" xfId="0" applyFont="1" applyFill="1" applyBorder="1" applyAlignment="1" applyProtection="1">
      <alignment horizontal="left" vertical="center" wrapText="1"/>
    </xf>
    <xf numFmtId="0" fontId="4" fillId="0" borderId="15" xfId="0" applyFont="1" applyFill="1" applyBorder="1" applyAlignment="1" applyProtection="1">
      <alignment horizontal="left" vertical="center" wrapText="1"/>
    </xf>
    <xf numFmtId="178" fontId="4" fillId="0" borderId="0" xfId="4" applyNumberFormat="1" applyFont="1" applyFill="1" applyBorder="1" applyAlignment="1" applyProtection="1">
      <alignment horizontal="left" vertical="center" wrapText="1"/>
    </xf>
    <xf numFmtId="178" fontId="0" fillId="0" borderId="0" xfId="0" applyNumberFormat="1" applyFill="1" applyBorder="1" applyAlignment="1" applyProtection="1">
      <alignment horizontal="left" vertical="center" wrapText="1"/>
    </xf>
    <xf numFmtId="178" fontId="0" fillId="0" borderId="34" xfId="0" applyNumberFormat="1" applyFill="1" applyBorder="1" applyAlignment="1" applyProtection="1">
      <alignment horizontal="left" vertical="center" wrapText="1"/>
    </xf>
    <xf numFmtId="49" fontId="25" fillId="0" borderId="25" xfId="4" applyNumberFormat="1" applyFont="1" applyFill="1" applyBorder="1" applyAlignment="1" applyProtection="1">
      <alignment horizontal="center" vertical="center"/>
    </xf>
    <xf numFmtId="49" fontId="0" fillId="0" borderId="52" xfId="0" applyNumberFormat="1" applyFill="1" applyBorder="1" applyAlignment="1" applyProtection="1">
      <alignment horizontal="center" vertical="center"/>
    </xf>
    <xf numFmtId="0" fontId="1" fillId="0" borderId="0" xfId="0" applyFont="1" applyFill="1" applyBorder="1" applyAlignment="1" applyProtection="1">
      <alignment horizontal="center"/>
    </xf>
    <xf numFmtId="0" fontId="0" fillId="0" borderId="0" xfId="0" applyFill="1" applyBorder="1" applyAlignment="1" applyProtection="1">
      <alignment horizontal="center" vertical="center" wrapText="1"/>
    </xf>
    <xf numFmtId="0" fontId="0" fillId="0" borderId="34" xfId="0" applyFill="1" applyBorder="1" applyAlignment="1" applyProtection="1">
      <alignment horizontal="center" vertical="center" wrapText="1"/>
    </xf>
    <xf numFmtId="0" fontId="0" fillId="0" borderId="33" xfId="0" applyFill="1" applyBorder="1" applyAlignment="1" applyProtection="1">
      <alignment vertical="center" wrapText="1"/>
    </xf>
    <xf numFmtId="0" fontId="0" fillId="0" borderId="0" xfId="0" applyFill="1" applyBorder="1" applyAlignment="1" applyProtection="1">
      <alignment vertical="center" wrapText="1"/>
    </xf>
    <xf numFmtId="0" fontId="0" fillId="0" borderId="34" xfId="0" applyFill="1" applyBorder="1" applyAlignment="1" applyProtection="1">
      <alignment vertical="center" wrapText="1"/>
    </xf>
    <xf numFmtId="58" fontId="0" fillId="0" borderId="0" xfId="4" quotePrefix="1" applyNumberFormat="1" applyFont="1" applyFill="1" applyBorder="1" applyAlignment="1" applyProtection="1">
      <alignment horizontal="right"/>
    </xf>
    <xf numFmtId="58" fontId="2" fillId="0" borderId="0" xfId="4" applyNumberFormat="1" applyFont="1" applyFill="1" applyBorder="1" applyAlignment="1" applyProtection="1">
      <alignment horizontal="right"/>
    </xf>
    <xf numFmtId="58" fontId="2" fillId="0" borderId="34" xfId="0" applyNumberFormat="1" applyFont="1" applyFill="1" applyBorder="1" applyAlignment="1" applyProtection="1"/>
    <xf numFmtId="178" fontId="0" fillId="0" borderId="33" xfId="0" applyNumberFormat="1" applyBorder="1" applyAlignment="1" applyProtection="1">
      <alignment horizontal="center" vertical="center"/>
    </xf>
    <xf numFmtId="178" fontId="0" fillId="0" borderId="0" xfId="0" applyNumberFormat="1" applyAlignment="1" applyProtection="1">
      <alignment horizontal="center" vertical="center"/>
    </xf>
    <xf numFmtId="0" fontId="4" fillId="0" borderId="0" xfId="4" applyNumberFormat="1" applyFont="1" applyFill="1" applyBorder="1" applyAlignment="1" applyProtection="1">
      <alignment horizontal="left"/>
    </xf>
    <xf numFmtId="0" fontId="4" fillId="0" borderId="34" xfId="4" applyNumberFormat="1" applyFont="1" applyFill="1" applyBorder="1" applyAlignment="1" applyProtection="1">
      <alignment horizontal="left"/>
    </xf>
    <xf numFmtId="0" fontId="47" fillId="0" borderId="23" xfId="0" applyFont="1" applyBorder="1" applyAlignment="1">
      <alignment vertical="center" wrapText="1"/>
    </xf>
    <xf numFmtId="0" fontId="47" fillId="0" borderId="14" xfId="0" applyFont="1" applyBorder="1" applyAlignment="1">
      <alignment vertical="center" wrapText="1"/>
    </xf>
    <xf numFmtId="0" fontId="47" fillId="0" borderId="15" xfId="0" applyFont="1" applyBorder="1" applyAlignment="1">
      <alignment vertical="center" wrapText="1"/>
    </xf>
    <xf numFmtId="0" fontId="4" fillId="0" borderId="23" xfId="4" applyFont="1" applyFill="1" applyBorder="1" applyAlignment="1" applyProtection="1">
      <alignment horizontal="center" vertical="center" wrapText="1"/>
    </xf>
    <xf numFmtId="0" fontId="4" fillId="0" borderId="14" xfId="4" applyFont="1" applyFill="1" applyBorder="1" applyAlignment="1" applyProtection="1">
      <alignment horizontal="center" vertical="center" wrapText="1"/>
    </xf>
    <xf numFmtId="0" fontId="4" fillId="0" borderId="15" xfId="4" applyFont="1" applyFill="1" applyBorder="1" applyAlignment="1" applyProtection="1">
      <alignment horizontal="center" vertical="center" wrapText="1"/>
    </xf>
    <xf numFmtId="0" fontId="0" fillId="0" borderId="33" xfId="4" applyFont="1" applyFill="1" applyBorder="1" applyAlignment="1">
      <alignment vertical="top" wrapText="1"/>
    </xf>
    <xf numFmtId="0" fontId="2" fillId="0" borderId="0" xfId="4" applyFont="1" applyFill="1" applyBorder="1" applyAlignment="1">
      <alignment vertical="top" wrapText="1"/>
    </xf>
    <xf numFmtId="0" fontId="2" fillId="0" borderId="34" xfId="4" applyFont="1" applyFill="1" applyBorder="1" applyAlignment="1">
      <alignment vertical="top" wrapText="1"/>
    </xf>
    <xf numFmtId="178" fontId="4" fillId="0" borderId="82" xfId="4" applyNumberFormat="1" applyFont="1" applyFill="1" applyBorder="1" applyAlignment="1" applyProtection="1">
      <alignment vertical="center" wrapText="1"/>
    </xf>
    <xf numFmtId="178" fontId="4" fillId="0" borderId="1" xfId="4" applyNumberFormat="1" applyFont="1" applyFill="1" applyBorder="1" applyAlignment="1" applyProtection="1">
      <alignment vertical="center" wrapText="1"/>
    </xf>
    <xf numFmtId="178" fontId="4" fillId="0" borderId="85" xfId="4" applyNumberFormat="1" applyFont="1" applyFill="1" applyBorder="1" applyAlignment="1" applyProtection="1">
      <alignment vertical="center" wrapText="1"/>
    </xf>
    <xf numFmtId="178" fontId="4" fillId="0" borderId="13" xfId="4" applyNumberFormat="1" applyFont="1" applyFill="1" applyBorder="1" applyAlignment="1" applyProtection="1">
      <alignment vertical="center" wrapText="1"/>
    </xf>
    <xf numFmtId="0" fontId="4" fillId="0" borderId="1" xfId="0" applyNumberFormat="1" applyFont="1" applyFill="1" applyBorder="1" applyAlignment="1" applyProtection="1">
      <alignment vertical="center" wrapText="1" shrinkToFit="1"/>
    </xf>
    <xf numFmtId="0" fontId="4" fillId="0" borderId="16" xfId="0" applyNumberFormat="1" applyFont="1" applyFill="1" applyBorder="1" applyAlignment="1" applyProtection="1">
      <alignment vertical="center" wrapText="1" shrinkToFit="1"/>
    </xf>
    <xf numFmtId="0" fontId="4" fillId="0" borderId="82"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6" xfId="0" applyFont="1" applyFill="1" applyBorder="1" applyAlignment="1" applyProtection="1">
      <alignment horizontal="distributed" vertical="center"/>
    </xf>
    <xf numFmtId="0" fontId="4" fillId="0" borderId="85" xfId="0" applyFont="1" applyFill="1" applyBorder="1" applyAlignment="1" applyProtection="1">
      <alignment horizontal="distributed" vertical="center"/>
    </xf>
    <xf numFmtId="0" fontId="4" fillId="0" borderId="13" xfId="0" applyFont="1" applyFill="1" applyBorder="1" applyAlignment="1" applyProtection="1">
      <alignment horizontal="distributed" vertical="center"/>
    </xf>
    <xf numFmtId="0" fontId="4" fillId="0" borderId="18" xfId="0" applyFont="1" applyFill="1" applyBorder="1" applyAlignment="1" applyProtection="1">
      <alignment horizontal="distributed" vertical="center"/>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85"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18" xfId="0" applyFont="1" applyFill="1" applyBorder="1" applyAlignment="1" applyProtection="1">
      <alignment vertical="center"/>
    </xf>
    <xf numFmtId="178" fontId="4" fillId="0" borderId="82" xfId="4" applyNumberFormat="1" applyFont="1" applyFill="1" applyBorder="1" applyAlignment="1" applyProtection="1">
      <alignment horizontal="left" vertical="center" wrapText="1"/>
    </xf>
    <xf numFmtId="178" fontId="4" fillId="0" borderId="1" xfId="4" applyNumberFormat="1" applyFont="1" applyFill="1" applyBorder="1" applyAlignment="1" applyProtection="1">
      <alignment horizontal="left" vertical="center" wrapText="1"/>
    </xf>
    <xf numFmtId="178" fontId="4" fillId="0" borderId="1" xfId="0" applyNumberFormat="1" applyFont="1" applyFill="1" applyBorder="1" applyAlignment="1" applyProtection="1">
      <alignment vertical="center"/>
    </xf>
    <xf numFmtId="178" fontId="4" fillId="0" borderId="85" xfId="0" applyNumberFormat="1" applyFont="1" applyFill="1" applyBorder="1" applyAlignment="1" applyProtection="1">
      <alignment vertical="center"/>
    </xf>
    <xf numFmtId="178" fontId="4" fillId="0" borderId="13" xfId="0" applyNumberFormat="1" applyFont="1" applyFill="1" applyBorder="1" applyAlignment="1" applyProtection="1">
      <alignment vertical="center"/>
    </xf>
    <xf numFmtId="0" fontId="4" fillId="0" borderId="82" xfId="4" applyFont="1"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16" xfId="0" applyFill="1" applyBorder="1" applyAlignment="1" applyProtection="1">
      <alignment horizontal="center" vertical="center"/>
    </xf>
    <xf numFmtId="179" fontId="4" fillId="0" borderId="85" xfId="0" applyNumberFormat="1" applyFont="1" applyFill="1" applyBorder="1" applyAlignment="1" applyProtection="1">
      <alignment horizontal="center" vertical="center" wrapText="1"/>
    </xf>
    <xf numFmtId="179" fontId="4" fillId="0" borderId="13" xfId="0" applyNumberFormat="1" applyFont="1" applyFill="1" applyBorder="1" applyAlignment="1" applyProtection="1">
      <alignment horizontal="center" vertical="center" wrapText="1"/>
    </xf>
    <xf numFmtId="179" fontId="4" fillId="0" borderId="18" xfId="0" applyNumberFormat="1"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4" fillId="0" borderId="14" xfId="4" applyFont="1" applyFill="1" applyBorder="1" applyAlignment="1" applyProtection="1">
      <alignment horizontal="left" vertical="center" wrapText="1"/>
    </xf>
    <xf numFmtId="0" fontId="46" fillId="0" borderId="161" xfId="0" applyFont="1" applyBorder="1" applyProtection="1">
      <alignment vertical="center"/>
    </xf>
    <xf numFmtId="177" fontId="4" fillId="0" borderId="23" xfId="1" applyNumberFormat="1" applyFont="1" applyFill="1" applyBorder="1" applyAlignment="1">
      <alignment horizontal="right" vertical="center"/>
    </xf>
    <xf numFmtId="177" fontId="4" fillId="0" borderId="14" xfId="1" applyNumberFormat="1" applyFont="1" applyFill="1" applyBorder="1" applyAlignment="1">
      <alignment horizontal="right" vertical="center"/>
    </xf>
    <xf numFmtId="0" fontId="4" fillId="0" borderId="23" xfId="4" applyFont="1" applyFill="1" applyBorder="1" applyAlignment="1" applyProtection="1">
      <alignment vertical="center" wrapText="1"/>
      <protection locked="0"/>
    </xf>
    <xf numFmtId="0" fontId="4" fillId="0" borderId="14" xfId="4" applyFont="1" applyFill="1" applyBorder="1" applyAlignment="1" applyProtection="1">
      <alignment vertical="center" wrapText="1"/>
      <protection locked="0"/>
    </xf>
    <xf numFmtId="0" fontId="4" fillId="0" borderId="15" xfId="4" applyFont="1" applyFill="1" applyBorder="1" applyAlignment="1" applyProtection="1">
      <alignment vertical="center" wrapText="1"/>
      <protection locked="0"/>
    </xf>
    <xf numFmtId="0" fontId="0" fillId="0" borderId="84" xfId="4" applyFont="1" applyBorder="1" applyAlignment="1">
      <alignment horizontal="center" vertical="center"/>
    </xf>
    <xf numFmtId="0" fontId="2" fillId="0" borderId="84" xfId="4" applyFont="1" applyBorder="1" applyAlignment="1">
      <alignment horizontal="center" vertical="center"/>
    </xf>
    <xf numFmtId="0" fontId="2" fillId="0" borderId="23" xfId="4" applyFont="1" applyFill="1" applyBorder="1" applyAlignment="1" applyProtection="1">
      <alignment vertical="center" wrapText="1"/>
    </xf>
    <xf numFmtId="0" fontId="2" fillId="0" borderId="14" xfId="0" applyFont="1" applyFill="1" applyBorder="1" applyAlignment="1" applyProtection="1">
      <alignment vertical="center" wrapText="1"/>
    </xf>
    <xf numFmtId="0" fontId="2" fillId="0" borderId="15" xfId="0" applyFont="1" applyFill="1" applyBorder="1" applyAlignment="1" applyProtection="1">
      <alignment vertical="center" wrapText="1"/>
    </xf>
    <xf numFmtId="0" fontId="0" fillId="0" borderId="0" xfId="0" applyFill="1" applyBorder="1" applyAlignment="1" applyProtection="1">
      <alignment horizontal="center"/>
    </xf>
    <xf numFmtId="0" fontId="17" fillId="0" borderId="0" xfId="0" applyFont="1" applyAlignment="1">
      <alignment vertical="center" wrapText="1"/>
    </xf>
    <xf numFmtId="0" fontId="29" fillId="0" borderId="160"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10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CCFFFF"/>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300" name="Line 1">
          <a:extLst>
            <a:ext uri="{FF2B5EF4-FFF2-40B4-BE49-F238E27FC236}">
              <a16:creationId xmlns:a16="http://schemas.microsoft.com/office/drawing/2014/main" id="{00000000-0008-0000-0100-0000647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301" name="Line 2">
          <a:extLst>
            <a:ext uri="{FF2B5EF4-FFF2-40B4-BE49-F238E27FC236}">
              <a16:creationId xmlns:a16="http://schemas.microsoft.com/office/drawing/2014/main" id="{00000000-0008-0000-0100-0000657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302" name="Line 3">
          <a:extLst>
            <a:ext uri="{FF2B5EF4-FFF2-40B4-BE49-F238E27FC236}">
              <a16:creationId xmlns:a16="http://schemas.microsoft.com/office/drawing/2014/main" id="{00000000-0008-0000-0100-0000667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303" name="Line 4">
          <a:extLst>
            <a:ext uri="{FF2B5EF4-FFF2-40B4-BE49-F238E27FC236}">
              <a16:creationId xmlns:a16="http://schemas.microsoft.com/office/drawing/2014/main" id="{00000000-0008-0000-0100-0000677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304" name="Line 5">
          <a:extLst>
            <a:ext uri="{FF2B5EF4-FFF2-40B4-BE49-F238E27FC236}">
              <a16:creationId xmlns:a16="http://schemas.microsoft.com/office/drawing/2014/main" id="{00000000-0008-0000-0100-0000687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305" name="Line 6">
          <a:extLst>
            <a:ext uri="{FF2B5EF4-FFF2-40B4-BE49-F238E27FC236}">
              <a16:creationId xmlns:a16="http://schemas.microsoft.com/office/drawing/2014/main" id="{00000000-0008-0000-0100-0000697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306" name="Line 7">
          <a:extLst>
            <a:ext uri="{FF2B5EF4-FFF2-40B4-BE49-F238E27FC236}">
              <a16:creationId xmlns:a16="http://schemas.microsoft.com/office/drawing/2014/main" id="{00000000-0008-0000-0100-00006A7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307" name="Line 8">
          <a:extLst>
            <a:ext uri="{FF2B5EF4-FFF2-40B4-BE49-F238E27FC236}">
              <a16:creationId xmlns:a16="http://schemas.microsoft.com/office/drawing/2014/main" id="{00000000-0008-0000-0100-00006B7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308" name="Line 9">
          <a:extLst>
            <a:ext uri="{FF2B5EF4-FFF2-40B4-BE49-F238E27FC236}">
              <a16:creationId xmlns:a16="http://schemas.microsoft.com/office/drawing/2014/main" id="{00000000-0008-0000-0100-00006C7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309" name="AutoShape 15">
          <a:extLst>
            <a:ext uri="{FF2B5EF4-FFF2-40B4-BE49-F238E27FC236}">
              <a16:creationId xmlns:a16="http://schemas.microsoft.com/office/drawing/2014/main" id="{00000000-0008-0000-0100-00006D7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310" name="Line 16">
          <a:extLst>
            <a:ext uri="{FF2B5EF4-FFF2-40B4-BE49-F238E27FC236}">
              <a16:creationId xmlns:a16="http://schemas.microsoft.com/office/drawing/2014/main" id="{00000000-0008-0000-0100-00006E7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7311" name="AutoShape 18">
          <a:extLst>
            <a:ext uri="{FF2B5EF4-FFF2-40B4-BE49-F238E27FC236}">
              <a16:creationId xmlns:a16="http://schemas.microsoft.com/office/drawing/2014/main" id="{00000000-0008-0000-0100-00006F74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312" name="Line 27">
          <a:extLst>
            <a:ext uri="{FF2B5EF4-FFF2-40B4-BE49-F238E27FC236}">
              <a16:creationId xmlns:a16="http://schemas.microsoft.com/office/drawing/2014/main" id="{00000000-0008-0000-0100-0000707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313" name="Line 28">
          <a:extLst>
            <a:ext uri="{FF2B5EF4-FFF2-40B4-BE49-F238E27FC236}">
              <a16:creationId xmlns:a16="http://schemas.microsoft.com/office/drawing/2014/main" id="{00000000-0008-0000-0100-0000717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314" name="Line 29">
          <a:extLst>
            <a:ext uri="{FF2B5EF4-FFF2-40B4-BE49-F238E27FC236}">
              <a16:creationId xmlns:a16="http://schemas.microsoft.com/office/drawing/2014/main" id="{00000000-0008-0000-0100-0000727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7315" name="Line 30">
          <a:extLst>
            <a:ext uri="{FF2B5EF4-FFF2-40B4-BE49-F238E27FC236}">
              <a16:creationId xmlns:a16="http://schemas.microsoft.com/office/drawing/2014/main" id="{00000000-0008-0000-0100-0000737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7316" name="Line 28">
          <a:extLst>
            <a:ext uri="{FF2B5EF4-FFF2-40B4-BE49-F238E27FC236}">
              <a16:creationId xmlns:a16="http://schemas.microsoft.com/office/drawing/2014/main" id="{00000000-0008-0000-0100-0000747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7317" name="グループ化 31">
          <a:extLst>
            <a:ext uri="{FF2B5EF4-FFF2-40B4-BE49-F238E27FC236}">
              <a16:creationId xmlns:a16="http://schemas.microsoft.com/office/drawing/2014/main" id="{00000000-0008-0000-0100-000075740E00}"/>
            </a:ext>
          </a:extLst>
        </xdr:cNvPr>
        <xdr:cNvGrpSpPr>
          <a:grpSpLocks/>
        </xdr:cNvGrpSpPr>
      </xdr:nvGrpSpPr>
      <xdr:grpSpPr bwMode="auto">
        <a:xfrm>
          <a:off x="1692275" y="2190750"/>
          <a:ext cx="603250" cy="635000"/>
          <a:chOff x="145542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1130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1902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47318" name="Line 5">
          <a:extLst>
            <a:ext uri="{FF2B5EF4-FFF2-40B4-BE49-F238E27FC236}">
              <a16:creationId xmlns:a16="http://schemas.microsoft.com/office/drawing/2014/main" id="{00000000-0008-0000-0100-00007674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47319" name="Line 5">
          <a:extLst>
            <a:ext uri="{FF2B5EF4-FFF2-40B4-BE49-F238E27FC236}">
              <a16:creationId xmlns:a16="http://schemas.microsoft.com/office/drawing/2014/main" id="{00000000-0008-0000-0100-00007774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7320" name="Line 19">
          <a:extLst>
            <a:ext uri="{FF2B5EF4-FFF2-40B4-BE49-F238E27FC236}">
              <a16:creationId xmlns:a16="http://schemas.microsoft.com/office/drawing/2014/main" id="{00000000-0008-0000-0100-00007874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47321" name="Line 30">
          <a:extLst>
            <a:ext uri="{FF2B5EF4-FFF2-40B4-BE49-F238E27FC236}">
              <a16:creationId xmlns:a16="http://schemas.microsoft.com/office/drawing/2014/main" id="{00000000-0008-0000-0100-000079740E00}"/>
            </a:ext>
          </a:extLst>
        </xdr:cNvPr>
        <xdr:cNvSpPr>
          <a:spLocks noChangeShapeType="1"/>
        </xdr:cNvSpPr>
      </xdr:nvSpPr>
      <xdr:spPr bwMode="auto">
        <a:xfrm rot="-5400000">
          <a:off x="73056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322" name="Line 1">
          <a:extLst>
            <a:ext uri="{FF2B5EF4-FFF2-40B4-BE49-F238E27FC236}">
              <a16:creationId xmlns:a16="http://schemas.microsoft.com/office/drawing/2014/main" id="{00000000-0008-0000-0100-00007A7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323" name="Line 1">
          <a:extLst>
            <a:ext uri="{FF2B5EF4-FFF2-40B4-BE49-F238E27FC236}">
              <a16:creationId xmlns:a16="http://schemas.microsoft.com/office/drawing/2014/main" id="{00000000-0008-0000-0100-00007B7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3273" name="Line 1">
          <a:extLst>
            <a:ext uri="{FF2B5EF4-FFF2-40B4-BE49-F238E27FC236}">
              <a16:creationId xmlns:a16="http://schemas.microsoft.com/office/drawing/2014/main" id="{00000000-0008-0000-0A00-0000A96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3274" name="Line 2">
          <a:extLst>
            <a:ext uri="{FF2B5EF4-FFF2-40B4-BE49-F238E27FC236}">
              <a16:creationId xmlns:a16="http://schemas.microsoft.com/office/drawing/2014/main" id="{00000000-0008-0000-0A00-0000AA6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3275" name="Line 3">
          <a:extLst>
            <a:ext uri="{FF2B5EF4-FFF2-40B4-BE49-F238E27FC236}">
              <a16:creationId xmlns:a16="http://schemas.microsoft.com/office/drawing/2014/main" id="{00000000-0008-0000-0A00-0000AB6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3276" name="Line 4">
          <a:extLst>
            <a:ext uri="{FF2B5EF4-FFF2-40B4-BE49-F238E27FC236}">
              <a16:creationId xmlns:a16="http://schemas.microsoft.com/office/drawing/2014/main" id="{00000000-0008-0000-0A00-0000AC6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3277" name="Line 5">
          <a:extLst>
            <a:ext uri="{FF2B5EF4-FFF2-40B4-BE49-F238E27FC236}">
              <a16:creationId xmlns:a16="http://schemas.microsoft.com/office/drawing/2014/main" id="{00000000-0008-0000-0A00-0000AD6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3278" name="Line 6">
          <a:extLst>
            <a:ext uri="{FF2B5EF4-FFF2-40B4-BE49-F238E27FC236}">
              <a16:creationId xmlns:a16="http://schemas.microsoft.com/office/drawing/2014/main" id="{00000000-0008-0000-0A00-0000AE6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3279" name="Line 7">
          <a:extLst>
            <a:ext uri="{FF2B5EF4-FFF2-40B4-BE49-F238E27FC236}">
              <a16:creationId xmlns:a16="http://schemas.microsoft.com/office/drawing/2014/main" id="{00000000-0008-0000-0A00-0000AF6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0" name="Line 8">
          <a:extLst>
            <a:ext uri="{FF2B5EF4-FFF2-40B4-BE49-F238E27FC236}">
              <a16:creationId xmlns:a16="http://schemas.microsoft.com/office/drawing/2014/main" id="{00000000-0008-0000-0A00-0000B0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3281" name="Line 9">
          <a:extLst>
            <a:ext uri="{FF2B5EF4-FFF2-40B4-BE49-F238E27FC236}">
              <a16:creationId xmlns:a16="http://schemas.microsoft.com/office/drawing/2014/main" id="{00000000-0008-0000-0A00-0000B16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2" name="Line 16">
          <a:extLst>
            <a:ext uri="{FF2B5EF4-FFF2-40B4-BE49-F238E27FC236}">
              <a16:creationId xmlns:a16="http://schemas.microsoft.com/office/drawing/2014/main" id="{00000000-0008-0000-0A00-0000B2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3283" name="Line 27">
          <a:extLst>
            <a:ext uri="{FF2B5EF4-FFF2-40B4-BE49-F238E27FC236}">
              <a16:creationId xmlns:a16="http://schemas.microsoft.com/office/drawing/2014/main" id="{00000000-0008-0000-0A00-0000B36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3284" name="Line 28">
          <a:extLst>
            <a:ext uri="{FF2B5EF4-FFF2-40B4-BE49-F238E27FC236}">
              <a16:creationId xmlns:a16="http://schemas.microsoft.com/office/drawing/2014/main" id="{00000000-0008-0000-0A00-0000B46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3285" name="Line 29">
          <a:extLst>
            <a:ext uri="{FF2B5EF4-FFF2-40B4-BE49-F238E27FC236}">
              <a16:creationId xmlns:a16="http://schemas.microsoft.com/office/drawing/2014/main" id="{00000000-0008-0000-0A00-0000B56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6" name="Line 78">
          <a:extLst>
            <a:ext uri="{FF2B5EF4-FFF2-40B4-BE49-F238E27FC236}">
              <a16:creationId xmlns:a16="http://schemas.microsoft.com/office/drawing/2014/main" id="{00000000-0008-0000-0A00-0000B6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7" name="Line 86">
          <a:extLst>
            <a:ext uri="{FF2B5EF4-FFF2-40B4-BE49-F238E27FC236}">
              <a16:creationId xmlns:a16="http://schemas.microsoft.com/office/drawing/2014/main" id="{00000000-0008-0000-0A00-0000B7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8" name="Line 109">
          <a:extLst>
            <a:ext uri="{FF2B5EF4-FFF2-40B4-BE49-F238E27FC236}">
              <a16:creationId xmlns:a16="http://schemas.microsoft.com/office/drawing/2014/main" id="{00000000-0008-0000-0A00-0000B8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9" name="Line 117">
          <a:extLst>
            <a:ext uri="{FF2B5EF4-FFF2-40B4-BE49-F238E27FC236}">
              <a16:creationId xmlns:a16="http://schemas.microsoft.com/office/drawing/2014/main" id="{00000000-0008-0000-0A00-0000B9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0" name="Line 140">
          <a:extLst>
            <a:ext uri="{FF2B5EF4-FFF2-40B4-BE49-F238E27FC236}">
              <a16:creationId xmlns:a16="http://schemas.microsoft.com/office/drawing/2014/main" id="{00000000-0008-0000-0A00-0000BA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1" name="Line 148">
          <a:extLst>
            <a:ext uri="{FF2B5EF4-FFF2-40B4-BE49-F238E27FC236}">
              <a16:creationId xmlns:a16="http://schemas.microsoft.com/office/drawing/2014/main" id="{00000000-0008-0000-0A00-0000BB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2" name="Line 171">
          <a:extLst>
            <a:ext uri="{FF2B5EF4-FFF2-40B4-BE49-F238E27FC236}">
              <a16:creationId xmlns:a16="http://schemas.microsoft.com/office/drawing/2014/main" id="{00000000-0008-0000-0A00-0000BC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3" name="Line 179">
          <a:extLst>
            <a:ext uri="{FF2B5EF4-FFF2-40B4-BE49-F238E27FC236}">
              <a16:creationId xmlns:a16="http://schemas.microsoft.com/office/drawing/2014/main" id="{00000000-0008-0000-0A00-0000BD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4" name="Line 202">
          <a:extLst>
            <a:ext uri="{FF2B5EF4-FFF2-40B4-BE49-F238E27FC236}">
              <a16:creationId xmlns:a16="http://schemas.microsoft.com/office/drawing/2014/main" id="{00000000-0008-0000-0A00-0000BE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3295" name="AutoShape 209">
          <a:extLst>
            <a:ext uri="{FF2B5EF4-FFF2-40B4-BE49-F238E27FC236}">
              <a16:creationId xmlns:a16="http://schemas.microsoft.com/office/drawing/2014/main" id="{00000000-0008-0000-0A00-0000BF6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6" name="Line 210">
          <a:extLst>
            <a:ext uri="{FF2B5EF4-FFF2-40B4-BE49-F238E27FC236}">
              <a16:creationId xmlns:a16="http://schemas.microsoft.com/office/drawing/2014/main" id="{00000000-0008-0000-0A00-0000C06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3297" name="AutoShape 212">
          <a:extLst>
            <a:ext uri="{FF2B5EF4-FFF2-40B4-BE49-F238E27FC236}">
              <a16:creationId xmlns:a16="http://schemas.microsoft.com/office/drawing/2014/main" id="{00000000-0008-0000-0A00-0000C164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3298" name="Line 213">
          <a:extLst>
            <a:ext uri="{FF2B5EF4-FFF2-40B4-BE49-F238E27FC236}">
              <a16:creationId xmlns:a16="http://schemas.microsoft.com/office/drawing/2014/main" id="{00000000-0008-0000-0A00-0000C264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3299" name="Line 224">
          <a:extLst>
            <a:ext uri="{FF2B5EF4-FFF2-40B4-BE49-F238E27FC236}">
              <a16:creationId xmlns:a16="http://schemas.microsoft.com/office/drawing/2014/main" id="{00000000-0008-0000-0A00-0000C36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3300" name="Line 222">
          <a:extLst>
            <a:ext uri="{FF2B5EF4-FFF2-40B4-BE49-F238E27FC236}">
              <a16:creationId xmlns:a16="http://schemas.microsoft.com/office/drawing/2014/main" id="{00000000-0008-0000-0A00-0000C464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3301" name="グループ化 41">
          <a:extLst>
            <a:ext uri="{FF2B5EF4-FFF2-40B4-BE49-F238E27FC236}">
              <a16:creationId xmlns:a16="http://schemas.microsoft.com/office/drawing/2014/main" id="{00000000-0008-0000-0A00-0000C5640E00}"/>
            </a:ext>
          </a:extLst>
        </xdr:cNvPr>
        <xdr:cNvGrpSpPr>
          <a:grpSpLocks/>
        </xdr:cNvGrpSpPr>
      </xdr:nvGrpSpPr>
      <xdr:grpSpPr bwMode="auto">
        <a:xfrm>
          <a:off x="1685925" y="2178050"/>
          <a:ext cx="609600" cy="641350"/>
          <a:chOff x="144780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3302" name="Line 5">
          <a:extLst>
            <a:ext uri="{FF2B5EF4-FFF2-40B4-BE49-F238E27FC236}">
              <a16:creationId xmlns:a16="http://schemas.microsoft.com/office/drawing/2014/main" id="{00000000-0008-0000-0A00-0000C66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3303" name="Line 5">
          <a:extLst>
            <a:ext uri="{FF2B5EF4-FFF2-40B4-BE49-F238E27FC236}">
              <a16:creationId xmlns:a16="http://schemas.microsoft.com/office/drawing/2014/main" id="{00000000-0008-0000-0A00-0000C76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43304" name="Line 224">
          <a:extLst>
            <a:ext uri="{FF2B5EF4-FFF2-40B4-BE49-F238E27FC236}">
              <a16:creationId xmlns:a16="http://schemas.microsoft.com/office/drawing/2014/main" id="{00000000-0008-0000-0A00-0000C8640E00}"/>
            </a:ext>
          </a:extLst>
        </xdr:cNvPr>
        <xdr:cNvSpPr>
          <a:spLocks noChangeShapeType="1"/>
        </xdr:cNvSpPr>
      </xdr:nvSpPr>
      <xdr:spPr bwMode="auto">
        <a:xfrm rot="-5400000">
          <a:off x="73675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3305" name="Line 1">
          <a:extLst>
            <a:ext uri="{FF2B5EF4-FFF2-40B4-BE49-F238E27FC236}">
              <a16:creationId xmlns:a16="http://schemas.microsoft.com/office/drawing/2014/main" id="{00000000-0008-0000-0A00-0000C96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3306" name="Line 1">
          <a:extLst>
            <a:ext uri="{FF2B5EF4-FFF2-40B4-BE49-F238E27FC236}">
              <a16:creationId xmlns:a16="http://schemas.microsoft.com/office/drawing/2014/main" id="{00000000-0008-0000-0A00-0000CA6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296" name="Line 1">
          <a:extLst>
            <a:ext uri="{FF2B5EF4-FFF2-40B4-BE49-F238E27FC236}">
              <a16:creationId xmlns:a16="http://schemas.microsoft.com/office/drawing/2014/main" id="{00000000-0008-0000-0B00-0000A86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297" name="Line 2">
          <a:extLst>
            <a:ext uri="{FF2B5EF4-FFF2-40B4-BE49-F238E27FC236}">
              <a16:creationId xmlns:a16="http://schemas.microsoft.com/office/drawing/2014/main" id="{00000000-0008-0000-0B00-0000A96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298" name="Line 3">
          <a:extLst>
            <a:ext uri="{FF2B5EF4-FFF2-40B4-BE49-F238E27FC236}">
              <a16:creationId xmlns:a16="http://schemas.microsoft.com/office/drawing/2014/main" id="{00000000-0008-0000-0B00-0000AA6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299" name="Line 4">
          <a:extLst>
            <a:ext uri="{FF2B5EF4-FFF2-40B4-BE49-F238E27FC236}">
              <a16:creationId xmlns:a16="http://schemas.microsoft.com/office/drawing/2014/main" id="{00000000-0008-0000-0B00-0000AB6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300" name="Line 5">
          <a:extLst>
            <a:ext uri="{FF2B5EF4-FFF2-40B4-BE49-F238E27FC236}">
              <a16:creationId xmlns:a16="http://schemas.microsoft.com/office/drawing/2014/main" id="{00000000-0008-0000-0B00-0000AC6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301" name="Line 6">
          <a:extLst>
            <a:ext uri="{FF2B5EF4-FFF2-40B4-BE49-F238E27FC236}">
              <a16:creationId xmlns:a16="http://schemas.microsoft.com/office/drawing/2014/main" id="{00000000-0008-0000-0B00-0000AD6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302" name="Line 7">
          <a:extLst>
            <a:ext uri="{FF2B5EF4-FFF2-40B4-BE49-F238E27FC236}">
              <a16:creationId xmlns:a16="http://schemas.microsoft.com/office/drawing/2014/main" id="{00000000-0008-0000-0B00-0000AE6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3" name="Line 8">
          <a:extLst>
            <a:ext uri="{FF2B5EF4-FFF2-40B4-BE49-F238E27FC236}">
              <a16:creationId xmlns:a16="http://schemas.microsoft.com/office/drawing/2014/main" id="{00000000-0008-0000-0B00-0000AF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304" name="Line 9">
          <a:extLst>
            <a:ext uri="{FF2B5EF4-FFF2-40B4-BE49-F238E27FC236}">
              <a16:creationId xmlns:a16="http://schemas.microsoft.com/office/drawing/2014/main" id="{00000000-0008-0000-0B00-0000B06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05" name="Line 16">
          <a:extLst>
            <a:ext uri="{FF2B5EF4-FFF2-40B4-BE49-F238E27FC236}">
              <a16:creationId xmlns:a16="http://schemas.microsoft.com/office/drawing/2014/main" id="{00000000-0008-0000-0B00-0000B1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306" name="Line 27">
          <a:extLst>
            <a:ext uri="{FF2B5EF4-FFF2-40B4-BE49-F238E27FC236}">
              <a16:creationId xmlns:a16="http://schemas.microsoft.com/office/drawing/2014/main" id="{00000000-0008-0000-0B00-0000B26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307" name="Line 28">
          <a:extLst>
            <a:ext uri="{FF2B5EF4-FFF2-40B4-BE49-F238E27FC236}">
              <a16:creationId xmlns:a16="http://schemas.microsoft.com/office/drawing/2014/main" id="{00000000-0008-0000-0B00-0000B36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308" name="Line 29">
          <a:extLst>
            <a:ext uri="{FF2B5EF4-FFF2-40B4-BE49-F238E27FC236}">
              <a16:creationId xmlns:a16="http://schemas.microsoft.com/office/drawing/2014/main" id="{00000000-0008-0000-0B00-0000B46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9" name="Line 78">
          <a:extLst>
            <a:ext uri="{FF2B5EF4-FFF2-40B4-BE49-F238E27FC236}">
              <a16:creationId xmlns:a16="http://schemas.microsoft.com/office/drawing/2014/main" id="{00000000-0008-0000-0B00-0000B5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0" name="Line 86">
          <a:extLst>
            <a:ext uri="{FF2B5EF4-FFF2-40B4-BE49-F238E27FC236}">
              <a16:creationId xmlns:a16="http://schemas.microsoft.com/office/drawing/2014/main" id="{00000000-0008-0000-0B00-0000B6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1" name="Line 109">
          <a:extLst>
            <a:ext uri="{FF2B5EF4-FFF2-40B4-BE49-F238E27FC236}">
              <a16:creationId xmlns:a16="http://schemas.microsoft.com/office/drawing/2014/main" id="{00000000-0008-0000-0B00-0000B7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2" name="Line 117">
          <a:extLst>
            <a:ext uri="{FF2B5EF4-FFF2-40B4-BE49-F238E27FC236}">
              <a16:creationId xmlns:a16="http://schemas.microsoft.com/office/drawing/2014/main" id="{00000000-0008-0000-0B00-0000B8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3" name="Line 140">
          <a:extLst>
            <a:ext uri="{FF2B5EF4-FFF2-40B4-BE49-F238E27FC236}">
              <a16:creationId xmlns:a16="http://schemas.microsoft.com/office/drawing/2014/main" id="{00000000-0008-0000-0B00-0000B9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4" name="Line 148">
          <a:extLst>
            <a:ext uri="{FF2B5EF4-FFF2-40B4-BE49-F238E27FC236}">
              <a16:creationId xmlns:a16="http://schemas.microsoft.com/office/drawing/2014/main" id="{00000000-0008-0000-0B00-0000BA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5" name="Line 171">
          <a:extLst>
            <a:ext uri="{FF2B5EF4-FFF2-40B4-BE49-F238E27FC236}">
              <a16:creationId xmlns:a16="http://schemas.microsoft.com/office/drawing/2014/main" id="{00000000-0008-0000-0B00-0000BB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6" name="Line 179">
          <a:extLst>
            <a:ext uri="{FF2B5EF4-FFF2-40B4-BE49-F238E27FC236}">
              <a16:creationId xmlns:a16="http://schemas.microsoft.com/office/drawing/2014/main" id="{00000000-0008-0000-0B00-0000BC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7" name="Line 202">
          <a:extLst>
            <a:ext uri="{FF2B5EF4-FFF2-40B4-BE49-F238E27FC236}">
              <a16:creationId xmlns:a16="http://schemas.microsoft.com/office/drawing/2014/main" id="{00000000-0008-0000-0B00-0000BD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318" name="AutoShape 209">
          <a:extLst>
            <a:ext uri="{FF2B5EF4-FFF2-40B4-BE49-F238E27FC236}">
              <a16:creationId xmlns:a16="http://schemas.microsoft.com/office/drawing/2014/main" id="{00000000-0008-0000-0B00-0000BE6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9" name="Line 210">
          <a:extLst>
            <a:ext uri="{FF2B5EF4-FFF2-40B4-BE49-F238E27FC236}">
              <a16:creationId xmlns:a16="http://schemas.microsoft.com/office/drawing/2014/main" id="{00000000-0008-0000-0B00-0000BF6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4320" name="AutoShape 212">
          <a:extLst>
            <a:ext uri="{FF2B5EF4-FFF2-40B4-BE49-F238E27FC236}">
              <a16:creationId xmlns:a16="http://schemas.microsoft.com/office/drawing/2014/main" id="{00000000-0008-0000-0B00-0000C068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4321" name="Line 213">
          <a:extLst>
            <a:ext uri="{FF2B5EF4-FFF2-40B4-BE49-F238E27FC236}">
              <a16:creationId xmlns:a16="http://schemas.microsoft.com/office/drawing/2014/main" id="{00000000-0008-0000-0B00-0000C16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4322" name="Line 224">
          <a:extLst>
            <a:ext uri="{FF2B5EF4-FFF2-40B4-BE49-F238E27FC236}">
              <a16:creationId xmlns:a16="http://schemas.microsoft.com/office/drawing/2014/main" id="{00000000-0008-0000-0B00-0000C268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4323" name="Line 222">
          <a:extLst>
            <a:ext uri="{FF2B5EF4-FFF2-40B4-BE49-F238E27FC236}">
              <a16:creationId xmlns:a16="http://schemas.microsoft.com/office/drawing/2014/main" id="{00000000-0008-0000-0B00-0000C36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4324" name="グループ化 41">
          <a:extLst>
            <a:ext uri="{FF2B5EF4-FFF2-40B4-BE49-F238E27FC236}">
              <a16:creationId xmlns:a16="http://schemas.microsoft.com/office/drawing/2014/main" id="{00000000-0008-0000-0B00-0000C4680E00}"/>
            </a:ext>
          </a:extLst>
        </xdr:cNvPr>
        <xdr:cNvGrpSpPr>
          <a:grpSpLocks/>
        </xdr:cNvGrpSpPr>
      </xdr:nvGrpSpPr>
      <xdr:grpSpPr bwMode="auto">
        <a:xfrm>
          <a:off x="1685925" y="2190750"/>
          <a:ext cx="609600" cy="635000"/>
          <a:chOff x="144780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4325" name="Line 5">
          <a:extLst>
            <a:ext uri="{FF2B5EF4-FFF2-40B4-BE49-F238E27FC236}">
              <a16:creationId xmlns:a16="http://schemas.microsoft.com/office/drawing/2014/main" id="{00000000-0008-0000-0B00-0000C56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4326" name="Line 5">
          <a:extLst>
            <a:ext uri="{FF2B5EF4-FFF2-40B4-BE49-F238E27FC236}">
              <a16:creationId xmlns:a16="http://schemas.microsoft.com/office/drawing/2014/main" id="{00000000-0008-0000-0B00-0000C66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327" name="Line 224">
          <a:extLst>
            <a:ext uri="{FF2B5EF4-FFF2-40B4-BE49-F238E27FC236}">
              <a16:creationId xmlns:a16="http://schemas.microsoft.com/office/drawing/2014/main" id="{00000000-0008-0000-0B00-0000C768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328" name="Line 1">
          <a:extLst>
            <a:ext uri="{FF2B5EF4-FFF2-40B4-BE49-F238E27FC236}">
              <a16:creationId xmlns:a16="http://schemas.microsoft.com/office/drawing/2014/main" id="{00000000-0008-0000-0B00-0000C86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329" name="Line 1">
          <a:extLst>
            <a:ext uri="{FF2B5EF4-FFF2-40B4-BE49-F238E27FC236}">
              <a16:creationId xmlns:a16="http://schemas.microsoft.com/office/drawing/2014/main" id="{00000000-0008-0000-0B00-0000C96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319" name="Line 1">
          <a:extLst>
            <a:ext uri="{FF2B5EF4-FFF2-40B4-BE49-F238E27FC236}">
              <a16:creationId xmlns:a16="http://schemas.microsoft.com/office/drawing/2014/main" id="{00000000-0008-0000-0C00-0000A76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320" name="Line 2">
          <a:extLst>
            <a:ext uri="{FF2B5EF4-FFF2-40B4-BE49-F238E27FC236}">
              <a16:creationId xmlns:a16="http://schemas.microsoft.com/office/drawing/2014/main" id="{00000000-0008-0000-0C00-0000A86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321" name="Line 3">
          <a:extLst>
            <a:ext uri="{FF2B5EF4-FFF2-40B4-BE49-F238E27FC236}">
              <a16:creationId xmlns:a16="http://schemas.microsoft.com/office/drawing/2014/main" id="{00000000-0008-0000-0C00-0000A96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322" name="Line 4">
          <a:extLst>
            <a:ext uri="{FF2B5EF4-FFF2-40B4-BE49-F238E27FC236}">
              <a16:creationId xmlns:a16="http://schemas.microsoft.com/office/drawing/2014/main" id="{00000000-0008-0000-0C00-0000AA6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323" name="Line 5">
          <a:extLst>
            <a:ext uri="{FF2B5EF4-FFF2-40B4-BE49-F238E27FC236}">
              <a16:creationId xmlns:a16="http://schemas.microsoft.com/office/drawing/2014/main" id="{00000000-0008-0000-0C00-0000AB6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324" name="Line 6">
          <a:extLst>
            <a:ext uri="{FF2B5EF4-FFF2-40B4-BE49-F238E27FC236}">
              <a16:creationId xmlns:a16="http://schemas.microsoft.com/office/drawing/2014/main" id="{00000000-0008-0000-0C00-0000AC6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325" name="Line 7">
          <a:extLst>
            <a:ext uri="{FF2B5EF4-FFF2-40B4-BE49-F238E27FC236}">
              <a16:creationId xmlns:a16="http://schemas.microsoft.com/office/drawing/2014/main" id="{00000000-0008-0000-0C00-0000AD6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26" name="Line 8">
          <a:extLst>
            <a:ext uri="{FF2B5EF4-FFF2-40B4-BE49-F238E27FC236}">
              <a16:creationId xmlns:a16="http://schemas.microsoft.com/office/drawing/2014/main" id="{00000000-0008-0000-0C00-0000AE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327" name="Line 9">
          <a:extLst>
            <a:ext uri="{FF2B5EF4-FFF2-40B4-BE49-F238E27FC236}">
              <a16:creationId xmlns:a16="http://schemas.microsoft.com/office/drawing/2014/main" id="{00000000-0008-0000-0C00-0000AF6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28" name="Line 16">
          <a:extLst>
            <a:ext uri="{FF2B5EF4-FFF2-40B4-BE49-F238E27FC236}">
              <a16:creationId xmlns:a16="http://schemas.microsoft.com/office/drawing/2014/main" id="{00000000-0008-0000-0C00-0000B0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329" name="Line 27">
          <a:extLst>
            <a:ext uri="{FF2B5EF4-FFF2-40B4-BE49-F238E27FC236}">
              <a16:creationId xmlns:a16="http://schemas.microsoft.com/office/drawing/2014/main" id="{00000000-0008-0000-0C00-0000B16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330" name="Line 28">
          <a:extLst>
            <a:ext uri="{FF2B5EF4-FFF2-40B4-BE49-F238E27FC236}">
              <a16:creationId xmlns:a16="http://schemas.microsoft.com/office/drawing/2014/main" id="{00000000-0008-0000-0C00-0000B26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331" name="Line 29">
          <a:extLst>
            <a:ext uri="{FF2B5EF4-FFF2-40B4-BE49-F238E27FC236}">
              <a16:creationId xmlns:a16="http://schemas.microsoft.com/office/drawing/2014/main" id="{00000000-0008-0000-0C00-0000B36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2" name="Line 77">
          <a:extLst>
            <a:ext uri="{FF2B5EF4-FFF2-40B4-BE49-F238E27FC236}">
              <a16:creationId xmlns:a16="http://schemas.microsoft.com/office/drawing/2014/main" id="{00000000-0008-0000-0C00-0000B4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3" name="Line 85">
          <a:extLst>
            <a:ext uri="{FF2B5EF4-FFF2-40B4-BE49-F238E27FC236}">
              <a16:creationId xmlns:a16="http://schemas.microsoft.com/office/drawing/2014/main" id="{00000000-0008-0000-0C00-0000B5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4" name="Line 108">
          <a:extLst>
            <a:ext uri="{FF2B5EF4-FFF2-40B4-BE49-F238E27FC236}">
              <a16:creationId xmlns:a16="http://schemas.microsoft.com/office/drawing/2014/main" id="{00000000-0008-0000-0C00-0000B6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5" name="Line 116">
          <a:extLst>
            <a:ext uri="{FF2B5EF4-FFF2-40B4-BE49-F238E27FC236}">
              <a16:creationId xmlns:a16="http://schemas.microsoft.com/office/drawing/2014/main" id="{00000000-0008-0000-0C00-0000B7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6" name="Line 139">
          <a:extLst>
            <a:ext uri="{FF2B5EF4-FFF2-40B4-BE49-F238E27FC236}">
              <a16:creationId xmlns:a16="http://schemas.microsoft.com/office/drawing/2014/main" id="{00000000-0008-0000-0C00-0000B8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7" name="Line 147">
          <a:extLst>
            <a:ext uri="{FF2B5EF4-FFF2-40B4-BE49-F238E27FC236}">
              <a16:creationId xmlns:a16="http://schemas.microsoft.com/office/drawing/2014/main" id="{00000000-0008-0000-0C00-0000B9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8" name="Line 170">
          <a:extLst>
            <a:ext uri="{FF2B5EF4-FFF2-40B4-BE49-F238E27FC236}">
              <a16:creationId xmlns:a16="http://schemas.microsoft.com/office/drawing/2014/main" id="{00000000-0008-0000-0C00-0000BA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9" name="Line 178">
          <a:extLst>
            <a:ext uri="{FF2B5EF4-FFF2-40B4-BE49-F238E27FC236}">
              <a16:creationId xmlns:a16="http://schemas.microsoft.com/office/drawing/2014/main" id="{00000000-0008-0000-0C00-0000BB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40" name="Line 201">
          <a:extLst>
            <a:ext uri="{FF2B5EF4-FFF2-40B4-BE49-F238E27FC236}">
              <a16:creationId xmlns:a16="http://schemas.microsoft.com/office/drawing/2014/main" id="{00000000-0008-0000-0C00-0000BC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341" name="AutoShape 208">
          <a:extLst>
            <a:ext uri="{FF2B5EF4-FFF2-40B4-BE49-F238E27FC236}">
              <a16:creationId xmlns:a16="http://schemas.microsoft.com/office/drawing/2014/main" id="{00000000-0008-0000-0C00-0000BD6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42" name="Line 209">
          <a:extLst>
            <a:ext uri="{FF2B5EF4-FFF2-40B4-BE49-F238E27FC236}">
              <a16:creationId xmlns:a16="http://schemas.microsoft.com/office/drawing/2014/main" id="{00000000-0008-0000-0C00-0000BE6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5343" name="AutoShape 211">
          <a:extLst>
            <a:ext uri="{FF2B5EF4-FFF2-40B4-BE49-F238E27FC236}">
              <a16:creationId xmlns:a16="http://schemas.microsoft.com/office/drawing/2014/main" id="{00000000-0008-0000-0C00-0000BF6C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5344" name="Line 212">
          <a:extLst>
            <a:ext uri="{FF2B5EF4-FFF2-40B4-BE49-F238E27FC236}">
              <a16:creationId xmlns:a16="http://schemas.microsoft.com/office/drawing/2014/main" id="{00000000-0008-0000-0C00-0000C06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5345" name="Line 223">
          <a:extLst>
            <a:ext uri="{FF2B5EF4-FFF2-40B4-BE49-F238E27FC236}">
              <a16:creationId xmlns:a16="http://schemas.microsoft.com/office/drawing/2014/main" id="{00000000-0008-0000-0C00-0000C16C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5346" name="Line 221">
          <a:extLst>
            <a:ext uri="{FF2B5EF4-FFF2-40B4-BE49-F238E27FC236}">
              <a16:creationId xmlns:a16="http://schemas.microsoft.com/office/drawing/2014/main" id="{00000000-0008-0000-0C00-0000C26C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5347" name="グループ化 41">
          <a:extLst>
            <a:ext uri="{FF2B5EF4-FFF2-40B4-BE49-F238E27FC236}">
              <a16:creationId xmlns:a16="http://schemas.microsoft.com/office/drawing/2014/main" id="{00000000-0008-0000-0C00-0000C36C0E00}"/>
            </a:ext>
          </a:extLst>
        </xdr:cNvPr>
        <xdr:cNvGrpSpPr>
          <a:grpSpLocks/>
        </xdr:cNvGrpSpPr>
      </xdr:nvGrpSpPr>
      <xdr:grpSpPr bwMode="auto">
        <a:xfrm>
          <a:off x="1685925" y="2178050"/>
          <a:ext cx="609600" cy="641350"/>
          <a:chOff x="144780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5348" name="Line 5">
          <a:extLst>
            <a:ext uri="{FF2B5EF4-FFF2-40B4-BE49-F238E27FC236}">
              <a16:creationId xmlns:a16="http://schemas.microsoft.com/office/drawing/2014/main" id="{00000000-0008-0000-0C00-0000C46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5349" name="Line 5">
          <a:extLst>
            <a:ext uri="{FF2B5EF4-FFF2-40B4-BE49-F238E27FC236}">
              <a16:creationId xmlns:a16="http://schemas.microsoft.com/office/drawing/2014/main" id="{00000000-0008-0000-0C00-0000C56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5350" name="Line 223">
          <a:extLst>
            <a:ext uri="{FF2B5EF4-FFF2-40B4-BE49-F238E27FC236}">
              <a16:creationId xmlns:a16="http://schemas.microsoft.com/office/drawing/2014/main" id="{00000000-0008-0000-0C00-0000C66C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351" name="Line 1">
          <a:extLst>
            <a:ext uri="{FF2B5EF4-FFF2-40B4-BE49-F238E27FC236}">
              <a16:creationId xmlns:a16="http://schemas.microsoft.com/office/drawing/2014/main" id="{00000000-0008-0000-0C00-0000C76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352" name="Line 1">
          <a:extLst>
            <a:ext uri="{FF2B5EF4-FFF2-40B4-BE49-F238E27FC236}">
              <a16:creationId xmlns:a16="http://schemas.microsoft.com/office/drawing/2014/main" id="{00000000-0008-0000-0C00-0000C86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343" name="Line 1">
          <a:extLst>
            <a:ext uri="{FF2B5EF4-FFF2-40B4-BE49-F238E27FC236}">
              <a16:creationId xmlns:a16="http://schemas.microsoft.com/office/drawing/2014/main" id="{00000000-0008-0000-0D00-0000A77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344" name="Line 2">
          <a:extLst>
            <a:ext uri="{FF2B5EF4-FFF2-40B4-BE49-F238E27FC236}">
              <a16:creationId xmlns:a16="http://schemas.microsoft.com/office/drawing/2014/main" id="{00000000-0008-0000-0D00-0000A87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345" name="Line 3">
          <a:extLst>
            <a:ext uri="{FF2B5EF4-FFF2-40B4-BE49-F238E27FC236}">
              <a16:creationId xmlns:a16="http://schemas.microsoft.com/office/drawing/2014/main" id="{00000000-0008-0000-0D00-0000A97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346" name="Line 4">
          <a:extLst>
            <a:ext uri="{FF2B5EF4-FFF2-40B4-BE49-F238E27FC236}">
              <a16:creationId xmlns:a16="http://schemas.microsoft.com/office/drawing/2014/main" id="{00000000-0008-0000-0D00-0000AA7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347" name="Line 5">
          <a:extLst>
            <a:ext uri="{FF2B5EF4-FFF2-40B4-BE49-F238E27FC236}">
              <a16:creationId xmlns:a16="http://schemas.microsoft.com/office/drawing/2014/main" id="{00000000-0008-0000-0D00-0000AB7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348" name="Line 6">
          <a:extLst>
            <a:ext uri="{FF2B5EF4-FFF2-40B4-BE49-F238E27FC236}">
              <a16:creationId xmlns:a16="http://schemas.microsoft.com/office/drawing/2014/main" id="{00000000-0008-0000-0D00-0000AC7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349" name="Line 7">
          <a:extLst>
            <a:ext uri="{FF2B5EF4-FFF2-40B4-BE49-F238E27FC236}">
              <a16:creationId xmlns:a16="http://schemas.microsoft.com/office/drawing/2014/main" id="{00000000-0008-0000-0D00-0000AD7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0" name="Line 8">
          <a:extLst>
            <a:ext uri="{FF2B5EF4-FFF2-40B4-BE49-F238E27FC236}">
              <a16:creationId xmlns:a16="http://schemas.microsoft.com/office/drawing/2014/main" id="{00000000-0008-0000-0D00-0000AE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351" name="Line 9">
          <a:extLst>
            <a:ext uri="{FF2B5EF4-FFF2-40B4-BE49-F238E27FC236}">
              <a16:creationId xmlns:a16="http://schemas.microsoft.com/office/drawing/2014/main" id="{00000000-0008-0000-0D00-0000AF7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2" name="Line 16">
          <a:extLst>
            <a:ext uri="{FF2B5EF4-FFF2-40B4-BE49-F238E27FC236}">
              <a16:creationId xmlns:a16="http://schemas.microsoft.com/office/drawing/2014/main" id="{00000000-0008-0000-0D00-0000B0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353" name="Line 27">
          <a:extLst>
            <a:ext uri="{FF2B5EF4-FFF2-40B4-BE49-F238E27FC236}">
              <a16:creationId xmlns:a16="http://schemas.microsoft.com/office/drawing/2014/main" id="{00000000-0008-0000-0D00-0000B17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354" name="Line 28">
          <a:extLst>
            <a:ext uri="{FF2B5EF4-FFF2-40B4-BE49-F238E27FC236}">
              <a16:creationId xmlns:a16="http://schemas.microsoft.com/office/drawing/2014/main" id="{00000000-0008-0000-0D00-0000B27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355" name="Line 29">
          <a:extLst>
            <a:ext uri="{FF2B5EF4-FFF2-40B4-BE49-F238E27FC236}">
              <a16:creationId xmlns:a16="http://schemas.microsoft.com/office/drawing/2014/main" id="{00000000-0008-0000-0D00-0000B37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6" name="Line 77">
          <a:extLst>
            <a:ext uri="{FF2B5EF4-FFF2-40B4-BE49-F238E27FC236}">
              <a16:creationId xmlns:a16="http://schemas.microsoft.com/office/drawing/2014/main" id="{00000000-0008-0000-0D00-0000B4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7" name="Line 85">
          <a:extLst>
            <a:ext uri="{FF2B5EF4-FFF2-40B4-BE49-F238E27FC236}">
              <a16:creationId xmlns:a16="http://schemas.microsoft.com/office/drawing/2014/main" id="{00000000-0008-0000-0D00-0000B5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8" name="Line 108">
          <a:extLst>
            <a:ext uri="{FF2B5EF4-FFF2-40B4-BE49-F238E27FC236}">
              <a16:creationId xmlns:a16="http://schemas.microsoft.com/office/drawing/2014/main" id="{00000000-0008-0000-0D00-0000B6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9" name="Line 116">
          <a:extLst>
            <a:ext uri="{FF2B5EF4-FFF2-40B4-BE49-F238E27FC236}">
              <a16:creationId xmlns:a16="http://schemas.microsoft.com/office/drawing/2014/main" id="{00000000-0008-0000-0D00-0000B7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0" name="Line 139">
          <a:extLst>
            <a:ext uri="{FF2B5EF4-FFF2-40B4-BE49-F238E27FC236}">
              <a16:creationId xmlns:a16="http://schemas.microsoft.com/office/drawing/2014/main" id="{00000000-0008-0000-0D00-0000B8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1" name="Line 147">
          <a:extLst>
            <a:ext uri="{FF2B5EF4-FFF2-40B4-BE49-F238E27FC236}">
              <a16:creationId xmlns:a16="http://schemas.microsoft.com/office/drawing/2014/main" id="{00000000-0008-0000-0D00-0000B9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2" name="Line 170">
          <a:extLst>
            <a:ext uri="{FF2B5EF4-FFF2-40B4-BE49-F238E27FC236}">
              <a16:creationId xmlns:a16="http://schemas.microsoft.com/office/drawing/2014/main" id="{00000000-0008-0000-0D00-0000BA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3" name="Line 178">
          <a:extLst>
            <a:ext uri="{FF2B5EF4-FFF2-40B4-BE49-F238E27FC236}">
              <a16:creationId xmlns:a16="http://schemas.microsoft.com/office/drawing/2014/main" id="{00000000-0008-0000-0D00-0000BB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4" name="Line 201">
          <a:extLst>
            <a:ext uri="{FF2B5EF4-FFF2-40B4-BE49-F238E27FC236}">
              <a16:creationId xmlns:a16="http://schemas.microsoft.com/office/drawing/2014/main" id="{00000000-0008-0000-0D00-0000BC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365" name="AutoShape 208">
          <a:extLst>
            <a:ext uri="{FF2B5EF4-FFF2-40B4-BE49-F238E27FC236}">
              <a16:creationId xmlns:a16="http://schemas.microsoft.com/office/drawing/2014/main" id="{00000000-0008-0000-0D00-0000BD7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6" name="Line 209">
          <a:extLst>
            <a:ext uri="{FF2B5EF4-FFF2-40B4-BE49-F238E27FC236}">
              <a16:creationId xmlns:a16="http://schemas.microsoft.com/office/drawing/2014/main" id="{00000000-0008-0000-0D00-0000BE7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367" name="AutoShape 211">
          <a:extLst>
            <a:ext uri="{FF2B5EF4-FFF2-40B4-BE49-F238E27FC236}">
              <a16:creationId xmlns:a16="http://schemas.microsoft.com/office/drawing/2014/main" id="{00000000-0008-0000-0D00-0000BF70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6368" name="Line 212">
          <a:extLst>
            <a:ext uri="{FF2B5EF4-FFF2-40B4-BE49-F238E27FC236}">
              <a16:creationId xmlns:a16="http://schemas.microsoft.com/office/drawing/2014/main" id="{00000000-0008-0000-0D00-0000C070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6369" name="Line 223">
          <a:extLst>
            <a:ext uri="{FF2B5EF4-FFF2-40B4-BE49-F238E27FC236}">
              <a16:creationId xmlns:a16="http://schemas.microsoft.com/office/drawing/2014/main" id="{00000000-0008-0000-0D00-0000C17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6370" name="Line 221">
          <a:extLst>
            <a:ext uri="{FF2B5EF4-FFF2-40B4-BE49-F238E27FC236}">
              <a16:creationId xmlns:a16="http://schemas.microsoft.com/office/drawing/2014/main" id="{00000000-0008-0000-0D00-0000C27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46371" name="グループ化 41">
          <a:extLst>
            <a:ext uri="{FF2B5EF4-FFF2-40B4-BE49-F238E27FC236}">
              <a16:creationId xmlns:a16="http://schemas.microsoft.com/office/drawing/2014/main" id="{00000000-0008-0000-0D00-0000C3700E00}"/>
            </a:ext>
          </a:extLst>
        </xdr:cNvPr>
        <xdr:cNvGrpSpPr>
          <a:grpSpLocks/>
        </xdr:cNvGrpSpPr>
      </xdr:nvGrpSpPr>
      <xdr:grpSpPr bwMode="auto">
        <a:xfrm>
          <a:off x="1685925" y="2171700"/>
          <a:ext cx="609600" cy="628650"/>
          <a:chOff x="144780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0368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1140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6372" name="Line 5">
          <a:extLst>
            <a:ext uri="{FF2B5EF4-FFF2-40B4-BE49-F238E27FC236}">
              <a16:creationId xmlns:a16="http://schemas.microsoft.com/office/drawing/2014/main" id="{00000000-0008-0000-0D00-0000C470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46373" name="Line 5">
          <a:extLst>
            <a:ext uri="{FF2B5EF4-FFF2-40B4-BE49-F238E27FC236}">
              <a16:creationId xmlns:a16="http://schemas.microsoft.com/office/drawing/2014/main" id="{00000000-0008-0000-0D00-0000C570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46374" name="Line 223">
          <a:extLst>
            <a:ext uri="{FF2B5EF4-FFF2-40B4-BE49-F238E27FC236}">
              <a16:creationId xmlns:a16="http://schemas.microsoft.com/office/drawing/2014/main" id="{00000000-0008-0000-0D00-0000C6700E00}"/>
            </a:ext>
          </a:extLst>
        </xdr:cNvPr>
        <xdr:cNvSpPr>
          <a:spLocks noChangeShapeType="1"/>
        </xdr:cNvSpPr>
      </xdr:nvSpPr>
      <xdr:spPr bwMode="auto">
        <a:xfrm rot="-5400000">
          <a:off x="73533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375" name="Line 1">
          <a:extLst>
            <a:ext uri="{FF2B5EF4-FFF2-40B4-BE49-F238E27FC236}">
              <a16:creationId xmlns:a16="http://schemas.microsoft.com/office/drawing/2014/main" id="{00000000-0008-0000-0D00-0000C77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376" name="Line 1">
          <a:extLst>
            <a:ext uri="{FF2B5EF4-FFF2-40B4-BE49-F238E27FC236}">
              <a16:creationId xmlns:a16="http://schemas.microsoft.com/office/drawing/2014/main" id="{00000000-0008-0000-0D00-0000C87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3445" name="Line 1">
          <a:extLst>
            <a:ext uri="{FF2B5EF4-FFF2-40B4-BE49-F238E27FC236}">
              <a16:creationId xmlns:a16="http://schemas.microsoft.com/office/drawing/2014/main" id="{00000000-0008-0000-0E00-0000453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3446" name="Line 2">
          <a:extLst>
            <a:ext uri="{FF2B5EF4-FFF2-40B4-BE49-F238E27FC236}">
              <a16:creationId xmlns:a16="http://schemas.microsoft.com/office/drawing/2014/main" id="{00000000-0008-0000-0E00-0000463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3447" name="Line 3">
          <a:extLst>
            <a:ext uri="{FF2B5EF4-FFF2-40B4-BE49-F238E27FC236}">
              <a16:creationId xmlns:a16="http://schemas.microsoft.com/office/drawing/2014/main" id="{00000000-0008-0000-0E00-0000473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3448" name="Line 4">
          <a:extLst>
            <a:ext uri="{FF2B5EF4-FFF2-40B4-BE49-F238E27FC236}">
              <a16:creationId xmlns:a16="http://schemas.microsoft.com/office/drawing/2014/main" id="{00000000-0008-0000-0E00-0000483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3449" name="Line 5">
          <a:extLst>
            <a:ext uri="{FF2B5EF4-FFF2-40B4-BE49-F238E27FC236}">
              <a16:creationId xmlns:a16="http://schemas.microsoft.com/office/drawing/2014/main" id="{00000000-0008-0000-0E00-0000493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3450" name="Line 6">
          <a:extLst>
            <a:ext uri="{FF2B5EF4-FFF2-40B4-BE49-F238E27FC236}">
              <a16:creationId xmlns:a16="http://schemas.microsoft.com/office/drawing/2014/main" id="{00000000-0008-0000-0E00-00004A3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3451" name="Line 7">
          <a:extLst>
            <a:ext uri="{FF2B5EF4-FFF2-40B4-BE49-F238E27FC236}">
              <a16:creationId xmlns:a16="http://schemas.microsoft.com/office/drawing/2014/main" id="{00000000-0008-0000-0E00-00004B3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3452" name="Line 8">
          <a:extLst>
            <a:ext uri="{FF2B5EF4-FFF2-40B4-BE49-F238E27FC236}">
              <a16:creationId xmlns:a16="http://schemas.microsoft.com/office/drawing/2014/main" id="{00000000-0008-0000-0E00-00004C3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3453" name="Line 9">
          <a:extLst>
            <a:ext uri="{FF2B5EF4-FFF2-40B4-BE49-F238E27FC236}">
              <a16:creationId xmlns:a16="http://schemas.microsoft.com/office/drawing/2014/main" id="{00000000-0008-0000-0E00-00004D3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4" name="Line 16">
          <a:extLst>
            <a:ext uri="{FF2B5EF4-FFF2-40B4-BE49-F238E27FC236}">
              <a16:creationId xmlns:a16="http://schemas.microsoft.com/office/drawing/2014/main" id="{00000000-0008-0000-0E00-00004E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3455" name="Line 27">
          <a:extLst>
            <a:ext uri="{FF2B5EF4-FFF2-40B4-BE49-F238E27FC236}">
              <a16:creationId xmlns:a16="http://schemas.microsoft.com/office/drawing/2014/main" id="{00000000-0008-0000-0E00-00004F3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3456" name="Line 28">
          <a:extLst>
            <a:ext uri="{FF2B5EF4-FFF2-40B4-BE49-F238E27FC236}">
              <a16:creationId xmlns:a16="http://schemas.microsoft.com/office/drawing/2014/main" id="{00000000-0008-0000-0E00-0000503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3457" name="Line 29">
          <a:extLst>
            <a:ext uri="{FF2B5EF4-FFF2-40B4-BE49-F238E27FC236}">
              <a16:creationId xmlns:a16="http://schemas.microsoft.com/office/drawing/2014/main" id="{00000000-0008-0000-0E00-0000513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8" name="Line 85">
          <a:extLst>
            <a:ext uri="{FF2B5EF4-FFF2-40B4-BE49-F238E27FC236}">
              <a16:creationId xmlns:a16="http://schemas.microsoft.com/office/drawing/2014/main" id="{00000000-0008-0000-0E00-000052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9" name="Line 116">
          <a:extLst>
            <a:ext uri="{FF2B5EF4-FFF2-40B4-BE49-F238E27FC236}">
              <a16:creationId xmlns:a16="http://schemas.microsoft.com/office/drawing/2014/main" id="{00000000-0008-0000-0E00-000053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0" name="Line 147">
          <a:extLst>
            <a:ext uri="{FF2B5EF4-FFF2-40B4-BE49-F238E27FC236}">
              <a16:creationId xmlns:a16="http://schemas.microsoft.com/office/drawing/2014/main" id="{00000000-0008-0000-0E00-000054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1" name="Line 178">
          <a:extLst>
            <a:ext uri="{FF2B5EF4-FFF2-40B4-BE49-F238E27FC236}">
              <a16:creationId xmlns:a16="http://schemas.microsoft.com/office/drawing/2014/main" id="{00000000-0008-0000-0E00-000055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3462" name="AutoShape 208">
          <a:extLst>
            <a:ext uri="{FF2B5EF4-FFF2-40B4-BE49-F238E27FC236}">
              <a16:creationId xmlns:a16="http://schemas.microsoft.com/office/drawing/2014/main" id="{00000000-0008-0000-0E00-0000563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3" name="Line 209">
          <a:extLst>
            <a:ext uri="{FF2B5EF4-FFF2-40B4-BE49-F238E27FC236}">
              <a16:creationId xmlns:a16="http://schemas.microsoft.com/office/drawing/2014/main" id="{00000000-0008-0000-0E00-0000573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3464" name="AutoShape 211">
          <a:extLst>
            <a:ext uri="{FF2B5EF4-FFF2-40B4-BE49-F238E27FC236}">
              <a16:creationId xmlns:a16="http://schemas.microsoft.com/office/drawing/2014/main" id="{00000000-0008-0000-0E00-0000583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3465" name="Line 212">
          <a:extLst>
            <a:ext uri="{FF2B5EF4-FFF2-40B4-BE49-F238E27FC236}">
              <a16:creationId xmlns:a16="http://schemas.microsoft.com/office/drawing/2014/main" id="{00000000-0008-0000-0E00-0000593E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3466" name="Line 223">
          <a:extLst>
            <a:ext uri="{FF2B5EF4-FFF2-40B4-BE49-F238E27FC236}">
              <a16:creationId xmlns:a16="http://schemas.microsoft.com/office/drawing/2014/main" id="{00000000-0008-0000-0E00-00005A3E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3467" name="Line 221">
          <a:extLst>
            <a:ext uri="{FF2B5EF4-FFF2-40B4-BE49-F238E27FC236}">
              <a16:creationId xmlns:a16="http://schemas.microsoft.com/office/drawing/2014/main" id="{00000000-0008-0000-0E00-00005B3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3468" name="グループ化 36">
          <a:extLst>
            <a:ext uri="{FF2B5EF4-FFF2-40B4-BE49-F238E27FC236}">
              <a16:creationId xmlns:a16="http://schemas.microsoft.com/office/drawing/2014/main" id="{00000000-0008-0000-0E00-00005C3E0E00}"/>
            </a:ext>
          </a:extLst>
        </xdr:cNvPr>
        <xdr:cNvGrpSpPr>
          <a:grpSpLocks/>
        </xdr:cNvGrpSpPr>
      </xdr:nvGrpSpPr>
      <xdr:grpSpPr bwMode="auto">
        <a:xfrm>
          <a:off x="1685925" y="2197100"/>
          <a:ext cx="609600" cy="641350"/>
          <a:chOff x="144780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3469" name="Line 5">
          <a:extLst>
            <a:ext uri="{FF2B5EF4-FFF2-40B4-BE49-F238E27FC236}">
              <a16:creationId xmlns:a16="http://schemas.microsoft.com/office/drawing/2014/main" id="{00000000-0008-0000-0E00-00005D3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3470" name="Line 5">
          <a:extLst>
            <a:ext uri="{FF2B5EF4-FFF2-40B4-BE49-F238E27FC236}">
              <a16:creationId xmlns:a16="http://schemas.microsoft.com/office/drawing/2014/main" id="{00000000-0008-0000-0E00-00005E3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33471" name="Line 223">
          <a:extLst>
            <a:ext uri="{FF2B5EF4-FFF2-40B4-BE49-F238E27FC236}">
              <a16:creationId xmlns:a16="http://schemas.microsoft.com/office/drawing/2014/main" id="{00000000-0008-0000-0E00-00005F3E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3472" name="Line 1">
          <a:extLst>
            <a:ext uri="{FF2B5EF4-FFF2-40B4-BE49-F238E27FC236}">
              <a16:creationId xmlns:a16="http://schemas.microsoft.com/office/drawing/2014/main" id="{00000000-0008-0000-0E00-0000603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3473" name="Line 1">
          <a:extLst>
            <a:ext uri="{FF2B5EF4-FFF2-40B4-BE49-F238E27FC236}">
              <a16:creationId xmlns:a16="http://schemas.microsoft.com/office/drawing/2014/main" id="{00000000-0008-0000-0E00-0000613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4464" name="Line 1">
          <a:extLst>
            <a:ext uri="{FF2B5EF4-FFF2-40B4-BE49-F238E27FC236}">
              <a16:creationId xmlns:a16="http://schemas.microsoft.com/office/drawing/2014/main" id="{00000000-0008-0000-0F00-00004042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4465" name="Line 2">
          <a:extLst>
            <a:ext uri="{FF2B5EF4-FFF2-40B4-BE49-F238E27FC236}">
              <a16:creationId xmlns:a16="http://schemas.microsoft.com/office/drawing/2014/main" id="{00000000-0008-0000-0F00-0000414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4466" name="Line 3">
          <a:extLst>
            <a:ext uri="{FF2B5EF4-FFF2-40B4-BE49-F238E27FC236}">
              <a16:creationId xmlns:a16="http://schemas.microsoft.com/office/drawing/2014/main" id="{00000000-0008-0000-0F00-0000424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4467" name="Line 4">
          <a:extLst>
            <a:ext uri="{FF2B5EF4-FFF2-40B4-BE49-F238E27FC236}">
              <a16:creationId xmlns:a16="http://schemas.microsoft.com/office/drawing/2014/main" id="{00000000-0008-0000-0F00-0000434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4468" name="Line 5">
          <a:extLst>
            <a:ext uri="{FF2B5EF4-FFF2-40B4-BE49-F238E27FC236}">
              <a16:creationId xmlns:a16="http://schemas.microsoft.com/office/drawing/2014/main" id="{00000000-0008-0000-0F00-0000444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4469" name="Line 6">
          <a:extLst>
            <a:ext uri="{FF2B5EF4-FFF2-40B4-BE49-F238E27FC236}">
              <a16:creationId xmlns:a16="http://schemas.microsoft.com/office/drawing/2014/main" id="{00000000-0008-0000-0F00-0000454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4470" name="Line 7">
          <a:extLst>
            <a:ext uri="{FF2B5EF4-FFF2-40B4-BE49-F238E27FC236}">
              <a16:creationId xmlns:a16="http://schemas.microsoft.com/office/drawing/2014/main" id="{00000000-0008-0000-0F00-00004642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4471" name="Line 8">
          <a:extLst>
            <a:ext uri="{FF2B5EF4-FFF2-40B4-BE49-F238E27FC236}">
              <a16:creationId xmlns:a16="http://schemas.microsoft.com/office/drawing/2014/main" id="{00000000-0008-0000-0F00-00004742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4472" name="Line 9">
          <a:extLst>
            <a:ext uri="{FF2B5EF4-FFF2-40B4-BE49-F238E27FC236}">
              <a16:creationId xmlns:a16="http://schemas.microsoft.com/office/drawing/2014/main" id="{00000000-0008-0000-0F00-00004842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3" name="Line 16">
          <a:extLst>
            <a:ext uri="{FF2B5EF4-FFF2-40B4-BE49-F238E27FC236}">
              <a16:creationId xmlns:a16="http://schemas.microsoft.com/office/drawing/2014/main" id="{00000000-0008-0000-0F00-000049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4474" name="Line 27">
          <a:extLst>
            <a:ext uri="{FF2B5EF4-FFF2-40B4-BE49-F238E27FC236}">
              <a16:creationId xmlns:a16="http://schemas.microsoft.com/office/drawing/2014/main" id="{00000000-0008-0000-0F00-00004A4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4475" name="Line 28">
          <a:extLst>
            <a:ext uri="{FF2B5EF4-FFF2-40B4-BE49-F238E27FC236}">
              <a16:creationId xmlns:a16="http://schemas.microsoft.com/office/drawing/2014/main" id="{00000000-0008-0000-0F00-00004B4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4476" name="Line 29">
          <a:extLst>
            <a:ext uri="{FF2B5EF4-FFF2-40B4-BE49-F238E27FC236}">
              <a16:creationId xmlns:a16="http://schemas.microsoft.com/office/drawing/2014/main" id="{00000000-0008-0000-0F00-00004C4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7" name="Line 85">
          <a:extLst>
            <a:ext uri="{FF2B5EF4-FFF2-40B4-BE49-F238E27FC236}">
              <a16:creationId xmlns:a16="http://schemas.microsoft.com/office/drawing/2014/main" id="{00000000-0008-0000-0F00-00004D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8" name="Line 116">
          <a:extLst>
            <a:ext uri="{FF2B5EF4-FFF2-40B4-BE49-F238E27FC236}">
              <a16:creationId xmlns:a16="http://schemas.microsoft.com/office/drawing/2014/main" id="{00000000-0008-0000-0F00-00004E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9" name="Line 147">
          <a:extLst>
            <a:ext uri="{FF2B5EF4-FFF2-40B4-BE49-F238E27FC236}">
              <a16:creationId xmlns:a16="http://schemas.microsoft.com/office/drawing/2014/main" id="{00000000-0008-0000-0F00-00004F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0" name="Line 178">
          <a:extLst>
            <a:ext uri="{FF2B5EF4-FFF2-40B4-BE49-F238E27FC236}">
              <a16:creationId xmlns:a16="http://schemas.microsoft.com/office/drawing/2014/main" id="{00000000-0008-0000-0F00-000050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4481" name="AutoShape 208">
          <a:extLst>
            <a:ext uri="{FF2B5EF4-FFF2-40B4-BE49-F238E27FC236}">
              <a16:creationId xmlns:a16="http://schemas.microsoft.com/office/drawing/2014/main" id="{00000000-0008-0000-0F00-00005142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2" name="Line 209">
          <a:extLst>
            <a:ext uri="{FF2B5EF4-FFF2-40B4-BE49-F238E27FC236}">
              <a16:creationId xmlns:a16="http://schemas.microsoft.com/office/drawing/2014/main" id="{00000000-0008-0000-0F00-00005242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4483" name="AutoShape 211">
          <a:extLst>
            <a:ext uri="{FF2B5EF4-FFF2-40B4-BE49-F238E27FC236}">
              <a16:creationId xmlns:a16="http://schemas.microsoft.com/office/drawing/2014/main" id="{00000000-0008-0000-0F00-00005342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4484" name="Line 212">
          <a:extLst>
            <a:ext uri="{FF2B5EF4-FFF2-40B4-BE49-F238E27FC236}">
              <a16:creationId xmlns:a16="http://schemas.microsoft.com/office/drawing/2014/main" id="{00000000-0008-0000-0F00-00005442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4485" name="Line 223">
          <a:extLst>
            <a:ext uri="{FF2B5EF4-FFF2-40B4-BE49-F238E27FC236}">
              <a16:creationId xmlns:a16="http://schemas.microsoft.com/office/drawing/2014/main" id="{00000000-0008-0000-0F00-00005542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4486" name="Line 221">
          <a:extLst>
            <a:ext uri="{FF2B5EF4-FFF2-40B4-BE49-F238E27FC236}">
              <a16:creationId xmlns:a16="http://schemas.microsoft.com/office/drawing/2014/main" id="{00000000-0008-0000-0F00-0000564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4487" name="グループ化 36">
          <a:extLst>
            <a:ext uri="{FF2B5EF4-FFF2-40B4-BE49-F238E27FC236}">
              <a16:creationId xmlns:a16="http://schemas.microsoft.com/office/drawing/2014/main" id="{00000000-0008-0000-0F00-000057420E00}"/>
            </a:ext>
          </a:extLst>
        </xdr:cNvPr>
        <xdr:cNvGrpSpPr>
          <a:grpSpLocks/>
        </xdr:cNvGrpSpPr>
      </xdr:nvGrpSpPr>
      <xdr:grpSpPr bwMode="auto">
        <a:xfrm>
          <a:off x="1685925" y="2190750"/>
          <a:ext cx="609600" cy="635000"/>
          <a:chOff x="144780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4488" name="Line 5">
          <a:extLst>
            <a:ext uri="{FF2B5EF4-FFF2-40B4-BE49-F238E27FC236}">
              <a16:creationId xmlns:a16="http://schemas.microsoft.com/office/drawing/2014/main" id="{00000000-0008-0000-0F00-0000584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4489" name="Line 5">
          <a:extLst>
            <a:ext uri="{FF2B5EF4-FFF2-40B4-BE49-F238E27FC236}">
              <a16:creationId xmlns:a16="http://schemas.microsoft.com/office/drawing/2014/main" id="{00000000-0008-0000-0F00-0000594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34490" name="Line 223">
          <a:extLst>
            <a:ext uri="{FF2B5EF4-FFF2-40B4-BE49-F238E27FC236}">
              <a16:creationId xmlns:a16="http://schemas.microsoft.com/office/drawing/2014/main" id="{00000000-0008-0000-0F00-00005A420E00}"/>
            </a:ext>
          </a:extLst>
        </xdr:cNvPr>
        <xdr:cNvSpPr>
          <a:spLocks noChangeShapeType="1"/>
        </xdr:cNvSpPr>
      </xdr:nvSpPr>
      <xdr:spPr bwMode="auto">
        <a:xfrm rot="-5400000">
          <a:off x="73628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4491" name="Line 1">
          <a:extLst>
            <a:ext uri="{FF2B5EF4-FFF2-40B4-BE49-F238E27FC236}">
              <a16:creationId xmlns:a16="http://schemas.microsoft.com/office/drawing/2014/main" id="{00000000-0008-0000-0F00-00005B42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4492" name="Line 1">
          <a:extLst>
            <a:ext uri="{FF2B5EF4-FFF2-40B4-BE49-F238E27FC236}">
              <a16:creationId xmlns:a16="http://schemas.microsoft.com/office/drawing/2014/main" id="{00000000-0008-0000-0F00-00005C42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7485" name="Line 1">
          <a:extLst>
            <a:ext uri="{FF2B5EF4-FFF2-40B4-BE49-F238E27FC236}">
              <a16:creationId xmlns:a16="http://schemas.microsoft.com/office/drawing/2014/main" id="{00000000-0008-0000-1000-00000D4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7486" name="Line 2">
          <a:extLst>
            <a:ext uri="{FF2B5EF4-FFF2-40B4-BE49-F238E27FC236}">
              <a16:creationId xmlns:a16="http://schemas.microsoft.com/office/drawing/2014/main" id="{00000000-0008-0000-1000-00000E4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7487" name="Line 3">
          <a:extLst>
            <a:ext uri="{FF2B5EF4-FFF2-40B4-BE49-F238E27FC236}">
              <a16:creationId xmlns:a16="http://schemas.microsoft.com/office/drawing/2014/main" id="{00000000-0008-0000-1000-00000F4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7488" name="Line 4">
          <a:extLst>
            <a:ext uri="{FF2B5EF4-FFF2-40B4-BE49-F238E27FC236}">
              <a16:creationId xmlns:a16="http://schemas.microsoft.com/office/drawing/2014/main" id="{00000000-0008-0000-1000-0000104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7489" name="Line 5">
          <a:extLst>
            <a:ext uri="{FF2B5EF4-FFF2-40B4-BE49-F238E27FC236}">
              <a16:creationId xmlns:a16="http://schemas.microsoft.com/office/drawing/2014/main" id="{00000000-0008-0000-1000-0000114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7490" name="Line 6">
          <a:extLst>
            <a:ext uri="{FF2B5EF4-FFF2-40B4-BE49-F238E27FC236}">
              <a16:creationId xmlns:a16="http://schemas.microsoft.com/office/drawing/2014/main" id="{00000000-0008-0000-1000-0000124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7491" name="Line 7">
          <a:extLst>
            <a:ext uri="{FF2B5EF4-FFF2-40B4-BE49-F238E27FC236}">
              <a16:creationId xmlns:a16="http://schemas.microsoft.com/office/drawing/2014/main" id="{00000000-0008-0000-1000-0000134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7492" name="Line 8">
          <a:extLst>
            <a:ext uri="{FF2B5EF4-FFF2-40B4-BE49-F238E27FC236}">
              <a16:creationId xmlns:a16="http://schemas.microsoft.com/office/drawing/2014/main" id="{00000000-0008-0000-1000-0000144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7493" name="Line 9">
          <a:extLst>
            <a:ext uri="{FF2B5EF4-FFF2-40B4-BE49-F238E27FC236}">
              <a16:creationId xmlns:a16="http://schemas.microsoft.com/office/drawing/2014/main" id="{00000000-0008-0000-1000-0000154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4" name="Line 16">
          <a:extLst>
            <a:ext uri="{FF2B5EF4-FFF2-40B4-BE49-F238E27FC236}">
              <a16:creationId xmlns:a16="http://schemas.microsoft.com/office/drawing/2014/main" id="{00000000-0008-0000-1000-000016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7495" name="Line 27">
          <a:extLst>
            <a:ext uri="{FF2B5EF4-FFF2-40B4-BE49-F238E27FC236}">
              <a16:creationId xmlns:a16="http://schemas.microsoft.com/office/drawing/2014/main" id="{00000000-0008-0000-1000-0000174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7496" name="Line 28">
          <a:extLst>
            <a:ext uri="{FF2B5EF4-FFF2-40B4-BE49-F238E27FC236}">
              <a16:creationId xmlns:a16="http://schemas.microsoft.com/office/drawing/2014/main" id="{00000000-0008-0000-1000-0000184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7497" name="Line 29">
          <a:extLst>
            <a:ext uri="{FF2B5EF4-FFF2-40B4-BE49-F238E27FC236}">
              <a16:creationId xmlns:a16="http://schemas.microsoft.com/office/drawing/2014/main" id="{00000000-0008-0000-1000-0000194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8" name="Line 85">
          <a:extLst>
            <a:ext uri="{FF2B5EF4-FFF2-40B4-BE49-F238E27FC236}">
              <a16:creationId xmlns:a16="http://schemas.microsoft.com/office/drawing/2014/main" id="{00000000-0008-0000-1000-00001A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9" name="Line 116">
          <a:extLst>
            <a:ext uri="{FF2B5EF4-FFF2-40B4-BE49-F238E27FC236}">
              <a16:creationId xmlns:a16="http://schemas.microsoft.com/office/drawing/2014/main" id="{00000000-0008-0000-1000-00001B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0" name="Line 147">
          <a:extLst>
            <a:ext uri="{FF2B5EF4-FFF2-40B4-BE49-F238E27FC236}">
              <a16:creationId xmlns:a16="http://schemas.microsoft.com/office/drawing/2014/main" id="{00000000-0008-0000-1000-00001C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1" name="Line 178">
          <a:extLst>
            <a:ext uri="{FF2B5EF4-FFF2-40B4-BE49-F238E27FC236}">
              <a16:creationId xmlns:a16="http://schemas.microsoft.com/office/drawing/2014/main" id="{00000000-0008-0000-1000-00001D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7502" name="AutoShape 208">
          <a:extLst>
            <a:ext uri="{FF2B5EF4-FFF2-40B4-BE49-F238E27FC236}">
              <a16:creationId xmlns:a16="http://schemas.microsoft.com/office/drawing/2014/main" id="{00000000-0008-0000-1000-00001E4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3" name="Line 209">
          <a:extLst>
            <a:ext uri="{FF2B5EF4-FFF2-40B4-BE49-F238E27FC236}">
              <a16:creationId xmlns:a16="http://schemas.microsoft.com/office/drawing/2014/main" id="{00000000-0008-0000-1000-00001F4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7504" name="AutoShape 211">
          <a:extLst>
            <a:ext uri="{FF2B5EF4-FFF2-40B4-BE49-F238E27FC236}">
              <a16:creationId xmlns:a16="http://schemas.microsoft.com/office/drawing/2014/main" id="{00000000-0008-0000-1000-0000204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7505" name="Line 212">
          <a:extLst>
            <a:ext uri="{FF2B5EF4-FFF2-40B4-BE49-F238E27FC236}">
              <a16:creationId xmlns:a16="http://schemas.microsoft.com/office/drawing/2014/main" id="{00000000-0008-0000-1000-0000214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7506" name="Line 223">
          <a:extLst>
            <a:ext uri="{FF2B5EF4-FFF2-40B4-BE49-F238E27FC236}">
              <a16:creationId xmlns:a16="http://schemas.microsoft.com/office/drawing/2014/main" id="{00000000-0008-0000-1000-0000224E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7507" name="Line 221">
          <a:extLst>
            <a:ext uri="{FF2B5EF4-FFF2-40B4-BE49-F238E27FC236}">
              <a16:creationId xmlns:a16="http://schemas.microsoft.com/office/drawing/2014/main" id="{00000000-0008-0000-1000-0000234E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7508" name="グループ化 46">
          <a:extLst>
            <a:ext uri="{FF2B5EF4-FFF2-40B4-BE49-F238E27FC236}">
              <a16:creationId xmlns:a16="http://schemas.microsoft.com/office/drawing/2014/main" id="{00000000-0008-0000-1000-0000244E0E00}"/>
            </a:ext>
          </a:extLst>
        </xdr:cNvPr>
        <xdr:cNvGrpSpPr>
          <a:grpSpLocks/>
        </xdr:cNvGrpSpPr>
      </xdr:nvGrpSpPr>
      <xdr:grpSpPr bwMode="auto">
        <a:xfrm>
          <a:off x="1685925" y="2190750"/>
          <a:ext cx="609600" cy="635000"/>
          <a:chOff x="144780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7509" name="Line 5">
          <a:extLst>
            <a:ext uri="{FF2B5EF4-FFF2-40B4-BE49-F238E27FC236}">
              <a16:creationId xmlns:a16="http://schemas.microsoft.com/office/drawing/2014/main" id="{00000000-0008-0000-1000-0000254E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7510" name="Line 5">
          <a:extLst>
            <a:ext uri="{FF2B5EF4-FFF2-40B4-BE49-F238E27FC236}">
              <a16:creationId xmlns:a16="http://schemas.microsoft.com/office/drawing/2014/main" id="{00000000-0008-0000-1000-0000264E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37511" name="Line 223">
          <a:extLst>
            <a:ext uri="{FF2B5EF4-FFF2-40B4-BE49-F238E27FC236}">
              <a16:creationId xmlns:a16="http://schemas.microsoft.com/office/drawing/2014/main" id="{00000000-0008-0000-1000-0000274E0E00}"/>
            </a:ext>
          </a:extLst>
        </xdr:cNvPr>
        <xdr:cNvSpPr>
          <a:spLocks noChangeShapeType="1"/>
        </xdr:cNvSpPr>
      </xdr:nvSpPr>
      <xdr:spPr bwMode="auto">
        <a:xfrm rot="-5400000">
          <a:off x="7362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7512" name="Line 1">
          <a:extLst>
            <a:ext uri="{FF2B5EF4-FFF2-40B4-BE49-F238E27FC236}">
              <a16:creationId xmlns:a16="http://schemas.microsoft.com/office/drawing/2014/main" id="{00000000-0008-0000-1000-0000284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7513" name="Line 1">
          <a:extLst>
            <a:ext uri="{FF2B5EF4-FFF2-40B4-BE49-F238E27FC236}">
              <a16:creationId xmlns:a16="http://schemas.microsoft.com/office/drawing/2014/main" id="{00000000-0008-0000-1000-0000294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2459" name="Line 1">
          <a:extLst>
            <a:ext uri="{FF2B5EF4-FFF2-40B4-BE49-F238E27FC236}">
              <a16:creationId xmlns:a16="http://schemas.microsoft.com/office/drawing/2014/main" id="{00000000-0008-0000-1100-00006B3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2460" name="Line 2">
          <a:extLst>
            <a:ext uri="{FF2B5EF4-FFF2-40B4-BE49-F238E27FC236}">
              <a16:creationId xmlns:a16="http://schemas.microsoft.com/office/drawing/2014/main" id="{00000000-0008-0000-1100-00006C3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2461" name="Line 3">
          <a:extLst>
            <a:ext uri="{FF2B5EF4-FFF2-40B4-BE49-F238E27FC236}">
              <a16:creationId xmlns:a16="http://schemas.microsoft.com/office/drawing/2014/main" id="{00000000-0008-0000-1100-00006D3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2462" name="Line 4">
          <a:extLst>
            <a:ext uri="{FF2B5EF4-FFF2-40B4-BE49-F238E27FC236}">
              <a16:creationId xmlns:a16="http://schemas.microsoft.com/office/drawing/2014/main" id="{00000000-0008-0000-1100-00006E3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2463" name="Line 5">
          <a:extLst>
            <a:ext uri="{FF2B5EF4-FFF2-40B4-BE49-F238E27FC236}">
              <a16:creationId xmlns:a16="http://schemas.microsoft.com/office/drawing/2014/main" id="{00000000-0008-0000-1100-00006F3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2464" name="Line 6">
          <a:extLst>
            <a:ext uri="{FF2B5EF4-FFF2-40B4-BE49-F238E27FC236}">
              <a16:creationId xmlns:a16="http://schemas.microsoft.com/office/drawing/2014/main" id="{00000000-0008-0000-1100-0000703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2465" name="Line 7">
          <a:extLst>
            <a:ext uri="{FF2B5EF4-FFF2-40B4-BE49-F238E27FC236}">
              <a16:creationId xmlns:a16="http://schemas.microsoft.com/office/drawing/2014/main" id="{00000000-0008-0000-1100-0000713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2466" name="Line 8">
          <a:extLst>
            <a:ext uri="{FF2B5EF4-FFF2-40B4-BE49-F238E27FC236}">
              <a16:creationId xmlns:a16="http://schemas.microsoft.com/office/drawing/2014/main" id="{00000000-0008-0000-1100-0000723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2467" name="Line 9">
          <a:extLst>
            <a:ext uri="{FF2B5EF4-FFF2-40B4-BE49-F238E27FC236}">
              <a16:creationId xmlns:a16="http://schemas.microsoft.com/office/drawing/2014/main" id="{00000000-0008-0000-1100-0000733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68" name="Line 16">
          <a:extLst>
            <a:ext uri="{FF2B5EF4-FFF2-40B4-BE49-F238E27FC236}">
              <a16:creationId xmlns:a16="http://schemas.microsoft.com/office/drawing/2014/main" id="{00000000-0008-0000-1100-000074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2469" name="Line 27">
          <a:extLst>
            <a:ext uri="{FF2B5EF4-FFF2-40B4-BE49-F238E27FC236}">
              <a16:creationId xmlns:a16="http://schemas.microsoft.com/office/drawing/2014/main" id="{00000000-0008-0000-1100-0000753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2470" name="Line 28">
          <a:extLst>
            <a:ext uri="{FF2B5EF4-FFF2-40B4-BE49-F238E27FC236}">
              <a16:creationId xmlns:a16="http://schemas.microsoft.com/office/drawing/2014/main" id="{00000000-0008-0000-1100-0000763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2471" name="Line 29">
          <a:extLst>
            <a:ext uri="{FF2B5EF4-FFF2-40B4-BE49-F238E27FC236}">
              <a16:creationId xmlns:a16="http://schemas.microsoft.com/office/drawing/2014/main" id="{00000000-0008-0000-1100-0000773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2" name="Line 85">
          <a:extLst>
            <a:ext uri="{FF2B5EF4-FFF2-40B4-BE49-F238E27FC236}">
              <a16:creationId xmlns:a16="http://schemas.microsoft.com/office/drawing/2014/main" id="{00000000-0008-0000-1100-000078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3" name="Line 116">
          <a:extLst>
            <a:ext uri="{FF2B5EF4-FFF2-40B4-BE49-F238E27FC236}">
              <a16:creationId xmlns:a16="http://schemas.microsoft.com/office/drawing/2014/main" id="{00000000-0008-0000-1100-000079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4" name="Line 147">
          <a:extLst>
            <a:ext uri="{FF2B5EF4-FFF2-40B4-BE49-F238E27FC236}">
              <a16:creationId xmlns:a16="http://schemas.microsoft.com/office/drawing/2014/main" id="{00000000-0008-0000-1100-00007A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5" name="Line 178">
          <a:extLst>
            <a:ext uri="{FF2B5EF4-FFF2-40B4-BE49-F238E27FC236}">
              <a16:creationId xmlns:a16="http://schemas.microsoft.com/office/drawing/2014/main" id="{00000000-0008-0000-1100-00007B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2476" name="AutoShape 208">
          <a:extLst>
            <a:ext uri="{FF2B5EF4-FFF2-40B4-BE49-F238E27FC236}">
              <a16:creationId xmlns:a16="http://schemas.microsoft.com/office/drawing/2014/main" id="{00000000-0008-0000-1100-00007C3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7" name="Line 209">
          <a:extLst>
            <a:ext uri="{FF2B5EF4-FFF2-40B4-BE49-F238E27FC236}">
              <a16:creationId xmlns:a16="http://schemas.microsoft.com/office/drawing/2014/main" id="{00000000-0008-0000-1100-00007D3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2478" name="AutoShape 211">
          <a:extLst>
            <a:ext uri="{FF2B5EF4-FFF2-40B4-BE49-F238E27FC236}">
              <a16:creationId xmlns:a16="http://schemas.microsoft.com/office/drawing/2014/main" id="{00000000-0008-0000-1100-00007E3A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2479" name="Line 212">
          <a:extLst>
            <a:ext uri="{FF2B5EF4-FFF2-40B4-BE49-F238E27FC236}">
              <a16:creationId xmlns:a16="http://schemas.microsoft.com/office/drawing/2014/main" id="{00000000-0008-0000-1100-00007F3A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2480" name="Line 223">
          <a:extLst>
            <a:ext uri="{FF2B5EF4-FFF2-40B4-BE49-F238E27FC236}">
              <a16:creationId xmlns:a16="http://schemas.microsoft.com/office/drawing/2014/main" id="{00000000-0008-0000-1100-0000803A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219075</xdr:rowOff>
    </xdr:from>
    <xdr:to>
      <xdr:col>33</xdr:col>
      <xdr:colOff>0</xdr:colOff>
      <xdr:row>13</xdr:row>
      <xdr:rowOff>219075</xdr:rowOff>
    </xdr:to>
    <xdr:sp macro="" textlink="">
      <xdr:nvSpPr>
        <xdr:cNvPr id="932481" name="Line 221">
          <a:extLst>
            <a:ext uri="{FF2B5EF4-FFF2-40B4-BE49-F238E27FC236}">
              <a16:creationId xmlns:a16="http://schemas.microsoft.com/office/drawing/2014/main" id="{00000000-0008-0000-1100-0000813A0E00}"/>
            </a:ext>
          </a:extLst>
        </xdr:cNvPr>
        <xdr:cNvSpPr>
          <a:spLocks noChangeShapeType="1"/>
        </xdr:cNvSpPr>
      </xdr:nvSpPr>
      <xdr:spPr bwMode="auto">
        <a:xfrm rot="-5400000">
          <a:off x="97202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2482" name="グループ化 36">
          <a:extLst>
            <a:ext uri="{FF2B5EF4-FFF2-40B4-BE49-F238E27FC236}">
              <a16:creationId xmlns:a16="http://schemas.microsoft.com/office/drawing/2014/main" id="{00000000-0008-0000-1100-0000823A0E00}"/>
            </a:ext>
          </a:extLst>
        </xdr:cNvPr>
        <xdr:cNvGrpSpPr>
          <a:grpSpLocks/>
        </xdr:cNvGrpSpPr>
      </xdr:nvGrpSpPr>
      <xdr:grpSpPr bwMode="auto">
        <a:xfrm>
          <a:off x="1685925" y="2197100"/>
          <a:ext cx="609600" cy="641350"/>
          <a:chOff x="1447800" y="2202180"/>
          <a:chExt cx="58674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2483" name="Line 5">
          <a:extLst>
            <a:ext uri="{FF2B5EF4-FFF2-40B4-BE49-F238E27FC236}">
              <a16:creationId xmlns:a16="http://schemas.microsoft.com/office/drawing/2014/main" id="{00000000-0008-0000-1100-0000833A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2484" name="Line 5">
          <a:extLst>
            <a:ext uri="{FF2B5EF4-FFF2-40B4-BE49-F238E27FC236}">
              <a16:creationId xmlns:a16="http://schemas.microsoft.com/office/drawing/2014/main" id="{00000000-0008-0000-1100-0000843A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2485" name="Line 223">
          <a:extLst>
            <a:ext uri="{FF2B5EF4-FFF2-40B4-BE49-F238E27FC236}">
              <a16:creationId xmlns:a16="http://schemas.microsoft.com/office/drawing/2014/main" id="{00000000-0008-0000-1100-0000853A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2486" name="Line 1">
          <a:extLst>
            <a:ext uri="{FF2B5EF4-FFF2-40B4-BE49-F238E27FC236}">
              <a16:creationId xmlns:a16="http://schemas.microsoft.com/office/drawing/2014/main" id="{00000000-0008-0000-1100-0000863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2487" name="Line 1">
          <a:extLst>
            <a:ext uri="{FF2B5EF4-FFF2-40B4-BE49-F238E27FC236}">
              <a16:creationId xmlns:a16="http://schemas.microsoft.com/office/drawing/2014/main" id="{00000000-0008-0000-1100-0000873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5502" name="Line 1">
          <a:extLst>
            <a:ext uri="{FF2B5EF4-FFF2-40B4-BE49-F238E27FC236}">
              <a16:creationId xmlns:a16="http://schemas.microsoft.com/office/drawing/2014/main" id="{00000000-0008-0000-1200-00004E46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5503" name="Line 2">
          <a:extLst>
            <a:ext uri="{FF2B5EF4-FFF2-40B4-BE49-F238E27FC236}">
              <a16:creationId xmlns:a16="http://schemas.microsoft.com/office/drawing/2014/main" id="{00000000-0008-0000-1200-00004F4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5504" name="Line 3">
          <a:extLst>
            <a:ext uri="{FF2B5EF4-FFF2-40B4-BE49-F238E27FC236}">
              <a16:creationId xmlns:a16="http://schemas.microsoft.com/office/drawing/2014/main" id="{00000000-0008-0000-1200-0000504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5505" name="Line 4">
          <a:extLst>
            <a:ext uri="{FF2B5EF4-FFF2-40B4-BE49-F238E27FC236}">
              <a16:creationId xmlns:a16="http://schemas.microsoft.com/office/drawing/2014/main" id="{00000000-0008-0000-1200-0000514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5506" name="Line 5">
          <a:extLst>
            <a:ext uri="{FF2B5EF4-FFF2-40B4-BE49-F238E27FC236}">
              <a16:creationId xmlns:a16="http://schemas.microsoft.com/office/drawing/2014/main" id="{00000000-0008-0000-1200-0000524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5507" name="Line 6">
          <a:extLst>
            <a:ext uri="{FF2B5EF4-FFF2-40B4-BE49-F238E27FC236}">
              <a16:creationId xmlns:a16="http://schemas.microsoft.com/office/drawing/2014/main" id="{00000000-0008-0000-1200-0000534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5508" name="Line 7">
          <a:extLst>
            <a:ext uri="{FF2B5EF4-FFF2-40B4-BE49-F238E27FC236}">
              <a16:creationId xmlns:a16="http://schemas.microsoft.com/office/drawing/2014/main" id="{00000000-0008-0000-1200-00005446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5509" name="Line 8">
          <a:extLst>
            <a:ext uri="{FF2B5EF4-FFF2-40B4-BE49-F238E27FC236}">
              <a16:creationId xmlns:a16="http://schemas.microsoft.com/office/drawing/2014/main" id="{00000000-0008-0000-1200-00005546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5510" name="Line 9">
          <a:extLst>
            <a:ext uri="{FF2B5EF4-FFF2-40B4-BE49-F238E27FC236}">
              <a16:creationId xmlns:a16="http://schemas.microsoft.com/office/drawing/2014/main" id="{00000000-0008-0000-1200-00005646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1" name="Line 16">
          <a:extLst>
            <a:ext uri="{FF2B5EF4-FFF2-40B4-BE49-F238E27FC236}">
              <a16:creationId xmlns:a16="http://schemas.microsoft.com/office/drawing/2014/main" id="{00000000-0008-0000-1200-000057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5512" name="Line 27">
          <a:extLst>
            <a:ext uri="{FF2B5EF4-FFF2-40B4-BE49-F238E27FC236}">
              <a16:creationId xmlns:a16="http://schemas.microsoft.com/office/drawing/2014/main" id="{00000000-0008-0000-1200-0000584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5513" name="Line 28">
          <a:extLst>
            <a:ext uri="{FF2B5EF4-FFF2-40B4-BE49-F238E27FC236}">
              <a16:creationId xmlns:a16="http://schemas.microsoft.com/office/drawing/2014/main" id="{00000000-0008-0000-1200-0000594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5514" name="Line 29">
          <a:extLst>
            <a:ext uri="{FF2B5EF4-FFF2-40B4-BE49-F238E27FC236}">
              <a16:creationId xmlns:a16="http://schemas.microsoft.com/office/drawing/2014/main" id="{00000000-0008-0000-1200-00005A4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5" name="Line 85">
          <a:extLst>
            <a:ext uri="{FF2B5EF4-FFF2-40B4-BE49-F238E27FC236}">
              <a16:creationId xmlns:a16="http://schemas.microsoft.com/office/drawing/2014/main" id="{00000000-0008-0000-1200-00005B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6" name="Line 116">
          <a:extLst>
            <a:ext uri="{FF2B5EF4-FFF2-40B4-BE49-F238E27FC236}">
              <a16:creationId xmlns:a16="http://schemas.microsoft.com/office/drawing/2014/main" id="{00000000-0008-0000-1200-00005C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7" name="Line 147">
          <a:extLst>
            <a:ext uri="{FF2B5EF4-FFF2-40B4-BE49-F238E27FC236}">
              <a16:creationId xmlns:a16="http://schemas.microsoft.com/office/drawing/2014/main" id="{00000000-0008-0000-1200-00005D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8" name="Line 178">
          <a:extLst>
            <a:ext uri="{FF2B5EF4-FFF2-40B4-BE49-F238E27FC236}">
              <a16:creationId xmlns:a16="http://schemas.microsoft.com/office/drawing/2014/main" id="{00000000-0008-0000-1200-00005E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5519" name="AutoShape 208">
          <a:extLst>
            <a:ext uri="{FF2B5EF4-FFF2-40B4-BE49-F238E27FC236}">
              <a16:creationId xmlns:a16="http://schemas.microsoft.com/office/drawing/2014/main" id="{00000000-0008-0000-1200-00005F46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20" name="Line 209">
          <a:extLst>
            <a:ext uri="{FF2B5EF4-FFF2-40B4-BE49-F238E27FC236}">
              <a16:creationId xmlns:a16="http://schemas.microsoft.com/office/drawing/2014/main" id="{00000000-0008-0000-1200-00006046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35521" name="AutoShape 211">
          <a:extLst>
            <a:ext uri="{FF2B5EF4-FFF2-40B4-BE49-F238E27FC236}">
              <a16:creationId xmlns:a16="http://schemas.microsoft.com/office/drawing/2014/main" id="{00000000-0008-0000-1200-00006146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5522" name="Line 212">
          <a:extLst>
            <a:ext uri="{FF2B5EF4-FFF2-40B4-BE49-F238E27FC236}">
              <a16:creationId xmlns:a16="http://schemas.microsoft.com/office/drawing/2014/main" id="{00000000-0008-0000-1200-00006246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5523" name="Line 223">
          <a:extLst>
            <a:ext uri="{FF2B5EF4-FFF2-40B4-BE49-F238E27FC236}">
              <a16:creationId xmlns:a16="http://schemas.microsoft.com/office/drawing/2014/main" id="{00000000-0008-0000-1200-0000634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5524" name="Line 221">
          <a:extLst>
            <a:ext uri="{FF2B5EF4-FFF2-40B4-BE49-F238E27FC236}">
              <a16:creationId xmlns:a16="http://schemas.microsoft.com/office/drawing/2014/main" id="{00000000-0008-0000-1200-0000644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5525" name="グループ化 36">
          <a:extLst>
            <a:ext uri="{FF2B5EF4-FFF2-40B4-BE49-F238E27FC236}">
              <a16:creationId xmlns:a16="http://schemas.microsoft.com/office/drawing/2014/main" id="{00000000-0008-0000-1200-000065460E00}"/>
            </a:ext>
          </a:extLst>
        </xdr:cNvPr>
        <xdr:cNvGrpSpPr>
          <a:grpSpLocks/>
        </xdr:cNvGrpSpPr>
      </xdr:nvGrpSpPr>
      <xdr:grpSpPr bwMode="auto">
        <a:xfrm>
          <a:off x="1685925" y="2190750"/>
          <a:ext cx="609600" cy="635000"/>
          <a:chOff x="1447800" y="2194560"/>
          <a:chExt cx="58674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5526" name="Line 5">
          <a:extLst>
            <a:ext uri="{FF2B5EF4-FFF2-40B4-BE49-F238E27FC236}">
              <a16:creationId xmlns:a16="http://schemas.microsoft.com/office/drawing/2014/main" id="{00000000-0008-0000-1200-0000664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5527" name="Line 5">
          <a:extLst>
            <a:ext uri="{FF2B5EF4-FFF2-40B4-BE49-F238E27FC236}">
              <a16:creationId xmlns:a16="http://schemas.microsoft.com/office/drawing/2014/main" id="{00000000-0008-0000-1200-0000674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247650</xdr:rowOff>
    </xdr:from>
    <xdr:to>
      <xdr:col>23</xdr:col>
      <xdr:colOff>114300</xdr:colOff>
      <xdr:row>16</xdr:row>
      <xdr:rowOff>247650</xdr:rowOff>
    </xdr:to>
    <xdr:sp macro="" textlink="">
      <xdr:nvSpPr>
        <xdr:cNvPr id="935528" name="Line 223">
          <a:extLst>
            <a:ext uri="{FF2B5EF4-FFF2-40B4-BE49-F238E27FC236}">
              <a16:creationId xmlns:a16="http://schemas.microsoft.com/office/drawing/2014/main" id="{00000000-0008-0000-1200-000068460E00}"/>
            </a:ext>
          </a:extLst>
        </xdr:cNvPr>
        <xdr:cNvSpPr>
          <a:spLocks noChangeShapeType="1"/>
        </xdr:cNvSpPr>
      </xdr:nvSpPr>
      <xdr:spPr bwMode="auto">
        <a:xfrm rot="-5400000">
          <a:off x="73342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5529" name="Line 1">
          <a:extLst>
            <a:ext uri="{FF2B5EF4-FFF2-40B4-BE49-F238E27FC236}">
              <a16:creationId xmlns:a16="http://schemas.microsoft.com/office/drawing/2014/main" id="{00000000-0008-0000-1200-00006946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5530" name="Line 1">
          <a:extLst>
            <a:ext uri="{FF2B5EF4-FFF2-40B4-BE49-F238E27FC236}">
              <a16:creationId xmlns:a16="http://schemas.microsoft.com/office/drawing/2014/main" id="{00000000-0008-0000-1200-00006A46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6517" name="Line 1">
          <a:extLst>
            <a:ext uri="{FF2B5EF4-FFF2-40B4-BE49-F238E27FC236}">
              <a16:creationId xmlns:a16="http://schemas.microsoft.com/office/drawing/2014/main" id="{00000000-0008-0000-1300-0000454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6518" name="Line 2">
          <a:extLst>
            <a:ext uri="{FF2B5EF4-FFF2-40B4-BE49-F238E27FC236}">
              <a16:creationId xmlns:a16="http://schemas.microsoft.com/office/drawing/2014/main" id="{00000000-0008-0000-1300-0000464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6519" name="Line 3">
          <a:extLst>
            <a:ext uri="{FF2B5EF4-FFF2-40B4-BE49-F238E27FC236}">
              <a16:creationId xmlns:a16="http://schemas.microsoft.com/office/drawing/2014/main" id="{00000000-0008-0000-1300-0000474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6520" name="Line 4">
          <a:extLst>
            <a:ext uri="{FF2B5EF4-FFF2-40B4-BE49-F238E27FC236}">
              <a16:creationId xmlns:a16="http://schemas.microsoft.com/office/drawing/2014/main" id="{00000000-0008-0000-1300-0000484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6521" name="Line 5">
          <a:extLst>
            <a:ext uri="{FF2B5EF4-FFF2-40B4-BE49-F238E27FC236}">
              <a16:creationId xmlns:a16="http://schemas.microsoft.com/office/drawing/2014/main" id="{00000000-0008-0000-1300-0000494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6522" name="Line 6">
          <a:extLst>
            <a:ext uri="{FF2B5EF4-FFF2-40B4-BE49-F238E27FC236}">
              <a16:creationId xmlns:a16="http://schemas.microsoft.com/office/drawing/2014/main" id="{00000000-0008-0000-1300-00004A4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6523" name="Line 7">
          <a:extLst>
            <a:ext uri="{FF2B5EF4-FFF2-40B4-BE49-F238E27FC236}">
              <a16:creationId xmlns:a16="http://schemas.microsoft.com/office/drawing/2014/main" id="{00000000-0008-0000-1300-00004B4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6524" name="Line 8">
          <a:extLst>
            <a:ext uri="{FF2B5EF4-FFF2-40B4-BE49-F238E27FC236}">
              <a16:creationId xmlns:a16="http://schemas.microsoft.com/office/drawing/2014/main" id="{00000000-0008-0000-1300-00004C4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6525" name="Line 9">
          <a:extLst>
            <a:ext uri="{FF2B5EF4-FFF2-40B4-BE49-F238E27FC236}">
              <a16:creationId xmlns:a16="http://schemas.microsoft.com/office/drawing/2014/main" id="{00000000-0008-0000-1300-00004D4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26" name="Line 16">
          <a:extLst>
            <a:ext uri="{FF2B5EF4-FFF2-40B4-BE49-F238E27FC236}">
              <a16:creationId xmlns:a16="http://schemas.microsoft.com/office/drawing/2014/main" id="{00000000-0008-0000-1300-00004E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6527" name="Line 27">
          <a:extLst>
            <a:ext uri="{FF2B5EF4-FFF2-40B4-BE49-F238E27FC236}">
              <a16:creationId xmlns:a16="http://schemas.microsoft.com/office/drawing/2014/main" id="{00000000-0008-0000-1300-00004F4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6528" name="Line 28">
          <a:extLst>
            <a:ext uri="{FF2B5EF4-FFF2-40B4-BE49-F238E27FC236}">
              <a16:creationId xmlns:a16="http://schemas.microsoft.com/office/drawing/2014/main" id="{00000000-0008-0000-1300-0000504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6529" name="Line 29">
          <a:extLst>
            <a:ext uri="{FF2B5EF4-FFF2-40B4-BE49-F238E27FC236}">
              <a16:creationId xmlns:a16="http://schemas.microsoft.com/office/drawing/2014/main" id="{00000000-0008-0000-1300-0000514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0" name="Line 85">
          <a:extLst>
            <a:ext uri="{FF2B5EF4-FFF2-40B4-BE49-F238E27FC236}">
              <a16:creationId xmlns:a16="http://schemas.microsoft.com/office/drawing/2014/main" id="{00000000-0008-0000-1300-000052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1" name="Line 116">
          <a:extLst>
            <a:ext uri="{FF2B5EF4-FFF2-40B4-BE49-F238E27FC236}">
              <a16:creationId xmlns:a16="http://schemas.microsoft.com/office/drawing/2014/main" id="{00000000-0008-0000-1300-000053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2" name="Line 147">
          <a:extLst>
            <a:ext uri="{FF2B5EF4-FFF2-40B4-BE49-F238E27FC236}">
              <a16:creationId xmlns:a16="http://schemas.microsoft.com/office/drawing/2014/main" id="{00000000-0008-0000-1300-000054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3" name="Line 178">
          <a:extLst>
            <a:ext uri="{FF2B5EF4-FFF2-40B4-BE49-F238E27FC236}">
              <a16:creationId xmlns:a16="http://schemas.microsoft.com/office/drawing/2014/main" id="{00000000-0008-0000-1300-000055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6534" name="AutoShape 208">
          <a:extLst>
            <a:ext uri="{FF2B5EF4-FFF2-40B4-BE49-F238E27FC236}">
              <a16:creationId xmlns:a16="http://schemas.microsoft.com/office/drawing/2014/main" id="{00000000-0008-0000-1300-0000564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5" name="Line 209">
          <a:extLst>
            <a:ext uri="{FF2B5EF4-FFF2-40B4-BE49-F238E27FC236}">
              <a16:creationId xmlns:a16="http://schemas.microsoft.com/office/drawing/2014/main" id="{00000000-0008-0000-1300-0000574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6536" name="AutoShape 211">
          <a:extLst>
            <a:ext uri="{FF2B5EF4-FFF2-40B4-BE49-F238E27FC236}">
              <a16:creationId xmlns:a16="http://schemas.microsoft.com/office/drawing/2014/main" id="{00000000-0008-0000-1300-0000584A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36537" name="Line 212">
          <a:extLst>
            <a:ext uri="{FF2B5EF4-FFF2-40B4-BE49-F238E27FC236}">
              <a16:creationId xmlns:a16="http://schemas.microsoft.com/office/drawing/2014/main" id="{00000000-0008-0000-1300-0000594A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247650</xdr:rowOff>
    </xdr:from>
    <xdr:to>
      <xdr:col>32</xdr:col>
      <xdr:colOff>114300</xdr:colOff>
      <xdr:row>16</xdr:row>
      <xdr:rowOff>247650</xdr:rowOff>
    </xdr:to>
    <xdr:sp macro="" textlink="">
      <xdr:nvSpPr>
        <xdr:cNvPr id="936538" name="Line 223">
          <a:extLst>
            <a:ext uri="{FF2B5EF4-FFF2-40B4-BE49-F238E27FC236}">
              <a16:creationId xmlns:a16="http://schemas.microsoft.com/office/drawing/2014/main" id="{00000000-0008-0000-1300-00005A4A0E00}"/>
            </a:ext>
          </a:extLst>
        </xdr:cNvPr>
        <xdr:cNvSpPr>
          <a:spLocks noChangeShapeType="1"/>
        </xdr:cNvSpPr>
      </xdr:nvSpPr>
      <xdr:spPr bwMode="auto">
        <a:xfrm rot="-5400000">
          <a:off x="96297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209550</xdr:rowOff>
    </xdr:from>
    <xdr:to>
      <xdr:col>33</xdr:col>
      <xdr:colOff>0</xdr:colOff>
      <xdr:row>13</xdr:row>
      <xdr:rowOff>209550</xdr:rowOff>
    </xdr:to>
    <xdr:sp macro="" textlink="">
      <xdr:nvSpPr>
        <xdr:cNvPr id="936539" name="Line 221">
          <a:extLst>
            <a:ext uri="{FF2B5EF4-FFF2-40B4-BE49-F238E27FC236}">
              <a16:creationId xmlns:a16="http://schemas.microsoft.com/office/drawing/2014/main" id="{00000000-0008-0000-1300-00005B4A0E00}"/>
            </a:ext>
          </a:extLst>
        </xdr:cNvPr>
        <xdr:cNvSpPr>
          <a:spLocks noChangeShapeType="1"/>
        </xdr:cNvSpPr>
      </xdr:nvSpPr>
      <xdr:spPr bwMode="auto">
        <a:xfrm rot="-5400000">
          <a:off x="97202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6540" name="グループ化 36">
          <a:extLst>
            <a:ext uri="{FF2B5EF4-FFF2-40B4-BE49-F238E27FC236}">
              <a16:creationId xmlns:a16="http://schemas.microsoft.com/office/drawing/2014/main" id="{00000000-0008-0000-1300-00005C4A0E00}"/>
            </a:ext>
          </a:extLst>
        </xdr:cNvPr>
        <xdr:cNvGrpSpPr>
          <a:grpSpLocks/>
        </xdr:cNvGrpSpPr>
      </xdr:nvGrpSpPr>
      <xdr:grpSpPr bwMode="auto">
        <a:xfrm>
          <a:off x="1685925" y="2178050"/>
          <a:ext cx="609600" cy="641350"/>
          <a:chOff x="1447800" y="2186940"/>
          <a:chExt cx="58674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6541" name="Line 5">
          <a:extLst>
            <a:ext uri="{FF2B5EF4-FFF2-40B4-BE49-F238E27FC236}">
              <a16:creationId xmlns:a16="http://schemas.microsoft.com/office/drawing/2014/main" id="{00000000-0008-0000-1300-00005D4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6542" name="Line 5">
          <a:extLst>
            <a:ext uri="{FF2B5EF4-FFF2-40B4-BE49-F238E27FC236}">
              <a16:creationId xmlns:a16="http://schemas.microsoft.com/office/drawing/2014/main" id="{00000000-0008-0000-1300-00005E4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238125</xdr:rowOff>
    </xdr:from>
    <xdr:to>
      <xdr:col>23</xdr:col>
      <xdr:colOff>152400</xdr:colOff>
      <xdr:row>16</xdr:row>
      <xdr:rowOff>238125</xdr:rowOff>
    </xdr:to>
    <xdr:sp macro="" textlink="">
      <xdr:nvSpPr>
        <xdr:cNvPr id="936543" name="Line 223">
          <a:extLst>
            <a:ext uri="{FF2B5EF4-FFF2-40B4-BE49-F238E27FC236}">
              <a16:creationId xmlns:a16="http://schemas.microsoft.com/office/drawing/2014/main" id="{00000000-0008-0000-1300-00005F4A0E00}"/>
            </a:ext>
          </a:extLst>
        </xdr:cNvPr>
        <xdr:cNvSpPr>
          <a:spLocks noChangeShapeType="1"/>
        </xdr:cNvSpPr>
      </xdr:nvSpPr>
      <xdr:spPr bwMode="auto">
        <a:xfrm rot="-5400000">
          <a:off x="73771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6544" name="Line 1">
          <a:extLst>
            <a:ext uri="{FF2B5EF4-FFF2-40B4-BE49-F238E27FC236}">
              <a16:creationId xmlns:a16="http://schemas.microsoft.com/office/drawing/2014/main" id="{00000000-0008-0000-1300-0000604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6545" name="Line 1">
          <a:extLst>
            <a:ext uri="{FF2B5EF4-FFF2-40B4-BE49-F238E27FC236}">
              <a16:creationId xmlns:a16="http://schemas.microsoft.com/office/drawing/2014/main" id="{00000000-0008-0000-1300-0000614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21535" name="Line 1">
          <a:extLst>
            <a:ext uri="{FF2B5EF4-FFF2-40B4-BE49-F238E27FC236}">
              <a16:creationId xmlns:a16="http://schemas.microsoft.com/office/drawing/2014/main" id="{00000000-0008-0000-0200-0000BF0F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21536" name="Line 2">
          <a:extLst>
            <a:ext uri="{FF2B5EF4-FFF2-40B4-BE49-F238E27FC236}">
              <a16:creationId xmlns:a16="http://schemas.microsoft.com/office/drawing/2014/main" id="{00000000-0008-0000-0200-0000C00F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21537" name="Line 3">
          <a:extLst>
            <a:ext uri="{FF2B5EF4-FFF2-40B4-BE49-F238E27FC236}">
              <a16:creationId xmlns:a16="http://schemas.microsoft.com/office/drawing/2014/main" id="{00000000-0008-0000-0200-0000C10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21538" name="Line 4">
          <a:extLst>
            <a:ext uri="{FF2B5EF4-FFF2-40B4-BE49-F238E27FC236}">
              <a16:creationId xmlns:a16="http://schemas.microsoft.com/office/drawing/2014/main" id="{00000000-0008-0000-0200-0000C20F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21539" name="Line 5">
          <a:extLst>
            <a:ext uri="{FF2B5EF4-FFF2-40B4-BE49-F238E27FC236}">
              <a16:creationId xmlns:a16="http://schemas.microsoft.com/office/drawing/2014/main" id="{00000000-0008-0000-0200-0000C30F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21540" name="Line 6">
          <a:extLst>
            <a:ext uri="{FF2B5EF4-FFF2-40B4-BE49-F238E27FC236}">
              <a16:creationId xmlns:a16="http://schemas.microsoft.com/office/drawing/2014/main" id="{00000000-0008-0000-0200-0000C40F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21541" name="Line 7">
          <a:extLst>
            <a:ext uri="{FF2B5EF4-FFF2-40B4-BE49-F238E27FC236}">
              <a16:creationId xmlns:a16="http://schemas.microsoft.com/office/drawing/2014/main" id="{00000000-0008-0000-0200-0000C50F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2" name="Line 8">
          <a:extLst>
            <a:ext uri="{FF2B5EF4-FFF2-40B4-BE49-F238E27FC236}">
              <a16:creationId xmlns:a16="http://schemas.microsoft.com/office/drawing/2014/main" id="{00000000-0008-0000-0200-0000C6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21543" name="Line 9">
          <a:extLst>
            <a:ext uri="{FF2B5EF4-FFF2-40B4-BE49-F238E27FC236}">
              <a16:creationId xmlns:a16="http://schemas.microsoft.com/office/drawing/2014/main" id="{00000000-0008-0000-0200-0000C70F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44" name="Line 16">
          <a:extLst>
            <a:ext uri="{FF2B5EF4-FFF2-40B4-BE49-F238E27FC236}">
              <a16:creationId xmlns:a16="http://schemas.microsoft.com/office/drawing/2014/main" id="{00000000-0008-0000-0200-0000C80F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21545" name="Line 27">
          <a:extLst>
            <a:ext uri="{FF2B5EF4-FFF2-40B4-BE49-F238E27FC236}">
              <a16:creationId xmlns:a16="http://schemas.microsoft.com/office/drawing/2014/main" id="{00000000-0008-0000-0200-0000C90F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21546" name="Line 28">
          <a:extLst>
            <a:ext uri="{FF2B5EF4-FFF2-40B4-BE49-F238E27FC236}">
              <a16:creationId xmlns:a16="http://schemas.microsoft.com/office/drawing/2014/main" id="{00000000-0008-0000-0200-0000CA0F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21547" name="Line 29">
          <a:extLst>
            <a:ext uri="{FF2B5EF4-FFF2-40B4-BE49-F238E27FC236}">
              <a16:creationId xmlns:a16="http://schemas.microsoft.com/office/drawing/2014/main" id="{00000000-0008-0000-0200-0000CB0F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8" name="Line 79">
          <a:extLst>
            <a:ext uri="{FF2B5EF4-FFF2-40B4-BE49-F238E27FC236}">
              <a16:creationId xmlns:a16="http://schemas.microsoft.com/office/drawing/2014/main" id="{00000000-0008-0000-0200-0000CC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21549" name="AutoShape 86">
          <a:extLst>
            <a:ext uri="{FF2B5EF4-FFF2-40B4-BE49-F238E27FC236}">
              <a16:creationId xmlns:a16="http://schemas.microsoft.com/office/drawing/2014/main" id="{00000000-0008-0000-0200-0000CD0F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50" name="Line 87">
          <a:extLst>
            <a:ext uri="{FF2B5EF4-FFF2-40B4-BE49-F238E27FC236}">
              <a16:creationId xmlns:a16="http://schemas.microsoft.com/office/drawing/2014/main" id="{00000000-0008-0000-0200-0000CE0F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21551" name="AutoShape 89">
          <a:extLst>
            <a:ext uri="{FF2B5EF4-FFF2-40B4-BE49-F238E27FC236}">
              <a16:creationId xmlns:a16="http://schemas.microsoft.com/office/drawing/2014/main" id="{00000000-0008-0000-0200-0000CF0F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21552" name="Line 101">
          <a:extLst>
            <a:ext uri="{FF2B5EF4-FFF2-40B4-BE49-F238E27FC236}">
              <a16:creationId xmlns:a16="http://schemas.microsoft.com/office/drawing/2014/main" id="{00000000-0008-0000-0200-0000D00F0E00}"/>
            </a:ext>
          </a:extLst>
        </xdr:cNvPr>
        <xdr:cNvSpPr>
          <a:spLocks noChangeShapeType="1"/>
        </xdr:cNvSpPr>
      </xdr:nvSpPr>
      <xdr:spPr bwMode="auto">
        <a:xfrm rot="-5400000">
          <a:off x="9648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21553" name="Line 99">
          <a:extLst>
            <a:ext uri="{FF2B5EF4-FFF2-40B4-BE49-F238E27FC236}">
              <a16:creationId xmlns:a16="http://schemas.microsoft.com/office/drawing/2014/main" id="{00000000-0008-0000-0200-0000D10F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21554" name="グループ化 33">
          <a:extLst>
            <a:ext uri="{FF2B5EF4-FFF2-40B4-BE49-F238E27FC236}">
              <a16:creationId xmlns:a16="http://schemas.microsoft.com/office/drawing/2014/main" id="{00000000-0008-0000-0200-0000D20F0E00}"/>
            </a:ext>
          </a:extLst>
        </xdr:cNvPr>
        <xdr:cNvGrpSpPr>
          <a:grpSpLocks/>
        </xdr:cNvGrpSpPr>
      </xdr:nvGrpSpPr>
      <xdr:grpSpPr bwMode="auto">
        <a:xfrm>
          <a:off x="1685925" y="2178050"/>
          <a:ext cx="609600" cy="641350"/>
          <a:chOff x="144780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21555" name="Line 5">
          <a:extLst>
            <a:ext uri="{FF2B5EF4-FFF2-40B4-BE49-F238E27FC236}">
              <a16:creationId xmlns:a16="http://schemas.microsoft.com/office/drawing/2014/main" id="{00000000-0008-0000-0200-0000D30F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21556" name="Line 5">
          <a:extLst>
            <a:ext uri="{FF2B5EF4-FFF2-40B4-BE49-F238E27FC236}">
              <a16:creationId xmlns:a16="http://schemas.microsoft.com/office/drawing/2014/main" id="{00000000-0008-0000-0200-0000D40F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21557" name="Line 90">
          <a:extLst>
            <a:ext uri="{FF2B5EF4-FFF2-40B4-BE49-F238E27FC236}">
              <a16:creationId xmlns:a16="http://schemas.microsoft.com/office/drawing/2014/main" id="{00000000-0008-0000-0200-0000D50F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21558" name="Line 101">
          <a:extLst>
            <a:ext uri="{FF2B5EF4-FFF2-40B4-BE49-F238E27FC236}">
              <a16:creationId xmlns:a16="http://schemas.microsoft.com/office/drawing/2014/main" id="{00000000-0008-0000-0200-0000D60F0E00}"/>
            </a:ext>
          </a:extLst>
        </xdr:cNvPr>
        <xdr:cNvSpPr>
          <a:spLocks noChangeShapeType="1"/>
        </xdr:cNvSpPr>
      </xdr:nvSpPr>
      <xdr:spPr bwMode="auto">
        <a:xfrm rot="-5400000">
          <a:off x="73771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21559" name="Line 1">
          <a:extLst>
            <a:ext uri="{FF2B5EF4-FFF2-40B4-BE49-F238E27FC236}">
              <a16:creationId xmlns:a16="http://schemas.microsoft.com/office/drawing/2014/main" id="{00000000-0008-0000-0200-0000D70F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21560" name="Line 1">
          <a:extLst>
            <a:ext uri="{FF2B5EF4-FFF2-40B4-BE49-F238E27FC236}">
              <a16:creationId xmlns:a16="http://schemas.microsoft.com/office/drawing/2014/main" id="{00000000-0008-0000-0200-0000D80F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1659" name="Line 1">
          <a:extLst>
            <a:ext uri="{FF2B5EF4-FFF2-40B4-BE49-F238E27FC236}">
              <a16:creationId xmlns:a16="http://schemas.microsoft.com/office/drawing/2014/main" id="{00000000-0008-0000-1400-00004B37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1660" name="Line 2">
          <a:extLst>
            <a:ext uri="{FF2B5EF4-FFF2-40B4-BE49-F238E27FC236}">
              <a16:creationId xmlns:a16="http://schemas.microsoft.com/office/drawing/2014/main" id="{00000000-0008-0000-1400-00004C3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1661" name="Line 3">
          <a:extLst>
            <a:ext uri="{FF2B5EF4-FFF2-40B4-BE49-F238E27FC236}">
              <a16:creationId xmlns:a16="http://schemas.microsoft.com/office/drawing/2014/main" id="{00000000-0008-0000-1400-00004D3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1662" name="Line 4">
          <a:extLst>
            <a:ext uri="{FF2B5EF4-FFF2-40B4-BE49-F238E27FC236}">
              <a16:creationId xmlns:a16="http://schemas.microsoft.com/office/drawing/2014/main" id="{00000000-0008-0000-1400-00004E3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1663" name="Line 5">
          <a:extLst>
            <a:ext uri="{FF2B5EF4-FFF2-40B4-BE49-F238E27FC236}">
              <a16:creationId xmlns:a16="http://schemas.microsoft.com/office/drawing/2014/main" id="{00000000-0008-0000-1400-00004F37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1664" name="Line 6">
          <a:extLst>
            <a:ext uri="{FF2B5EF4-FFF2-40B4-BE49-F238E27FC236}">
              <a16:creationId xmlns:a16="http://schemas.microsoft.com/office/drawing/2014/main" id="{00000000-0008-0000-1400-00005037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1665" name="Line 7">
          <a:extLst>
            <a:ext uri="{FF2B5EF4-FFF2-40B4-BE49-F238E27FC236}">
              <a16:creationId xmlns:a16="http://schemas.microsoft.com/office/drawing/2014/main" id="{00000000-0008-0000-1400-00005137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1666" name="Line 8">
          <a:extLst>
            <a:ext uri="{FF2B5EF4-FFF2-40B4-BE49-F238E27FC236}">
              <a16:creationId xmlns:a16="http://schemas.microsoft.com/office/drawing/2014/main" id="{00000000-0008-0000-1400-00005237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1667" name="Line 9">
          <a:extLst>
            <a:ext uri="{FF2B5EF4-FFF2-40B4-BE49-F238E27FC236}">
              <a16:creationId xmlns:a16="http://schemas.microsoft.com/office/drawing/2014/main" id="{00000000-0008-0000-1400-00005337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68" name="Line 16">
          <a:extLst>
            <a:ext uri="{FF2B5EF4-FFF2-40B4-BE49-F238E27FC236}">
              <a16:creationId xmlns:a16="http://schemas.microsoft.com/office/drawing/2014/main" id="{00000000-0008-0000-1400-000054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1669" name="Line 27">
          <a:extLst>
            <a:ext uri="{FF2B5EF4-FFF2-40B4-BE49-F238E27FC236}">
              <a16:creationId xmlns:a16="http://schemas.microsoft.com/office/drawing/2014/main" id="{00000000-0008-0000-1400-00005537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1670" name="Line 28">
          <a:extLst>
            <a:ext uri="{FF2B5EF4-FFF2-40B4-BE49-F238E27FC236}">
              <a16:creationId xmlns:a16="http://schemas.microsoft.com/office/drawing/2014/main" id="{00000000-0008-0000-1400-00005637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1671" name="Line 29">
          <a:extLst>
            <a:ext uri="{FF2B5EF4-FFF2-40B4-BE49-F238E27FC236}">
              <a16:creationId xmlns:a16="http://schemas.microsoft.com/office/drawing/2014/main" id="{00000000-0008-0000-1400-00005737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2" name="Line 85">
          <a:extLst>
            <a:ext uri="{FF2B5EF4-FFF2-40B4-BE49-F238E27FC236}">
              <a16:creationId xmlns:a16="http://schemas.microsoft.com/office/drawing/2014/main" id="{00000000-0008-0000-1400-000058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3" name="Line 116">
          <a:extLst>
            <a:ext uri="{FF2B5EF4-FFF2-40B4-BE49-F238E27FC236}">
              <a16:creationId xmlns:a16="http://schemas.microsoft.com/office/drawing/2014/main" id="{00000000-0008-0000-1400-000059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4" name="Line 147">
          <a:extLst>
            <a:ext uri="{FF2B5EF4-FFF2-40B4-BE49-F238E27FC236}">
              <a16:creationId xmlns:a16="http://schemas.microsoft.com/office/drawing/2014/main" id="{00000000-0008-0000-1400-00005A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5" name="Line 178">
          <a:extLst>
            <a:ext uri="{FF2B5EF4-FFF2-40B4-BE49-F238E27FC236}">
              <a16:creationId xmlns:a16="http://schemas.microsoft.com/office/drawing/2014/main" id="{00000000-0008-0000-1400-00005B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1676" name="AutoShape 208">
          <a:extLst>
            <a:ext uri="{FF2B5EF4-FFF2-40B4-BE49-F238E27FC236}">
              <a16:creationId xmlns:a16="http://schemas.microsoft.com/office/drawing/2014/main" id="{00000000-0008-0000-1400-00005C37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7" name="Line 209">
          <a:extLst>
            <a:ext uri="{FF2B5EF4-FFF2-40B4-BE49-F238E27FC236}">
              <a16:creationId xmlns:a16="http://schemas.microsoft.com/office/drawing/2014/main" id="{00000000-0008-0000-1400-00005D37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1678" name="AutoShape 211">
          <a:extLst>
            <a:ext uri="{FF2B5EF4-FFF2-40B4-BE49-F238E27FC236}">
              <a16:creationId xmlns:a16="http://schemas.microsoft.com/office/drawing/2014/main" id="{00000000-0008-0000-1400-00005E37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31679" name="Line 212">
          <a:extLst>
            <a:ext uri="{FF2B5EF4-FFF2-40B4-BE49-F238E27FC236}">
              <a16:creationId xmlns:a16="http://schemas.microsoft.com/office/drawing/2014/main" id="{00000000-0008-0000-1400-00005F37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1680" name="Line 223">
          <a:extLst>
            <a:ext uri="{FF2B5EF4-FFF2-40B4-BE49-F238E27FC236}">
              <a16:creationId xmlns:a16="http://schemas.microsoft.com/office/drawing/2014/main" id="{00000000-0008-0000-1400-00006037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31681" name="Line 221">
          <a:extLst>
            <a:ext uri="{FF2B5EF4-FFF2-40B4-BE49-F238E27FC236}">
              <a16:creationId xmlns:a16="http://schemas.microsoft.com/office/drawing/2014/main" id="{00000000-0008-0000-1400-00006137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31682" name="グループ化 36">
          <a:extLst>
            <a:ext uri="{FF2B5EF4-FFF2-40B4-BE49-F238E27FC236}">
              <a16:creationId xmlns:a16="http://schemas.microsoft.com/office/drawing/2014/main" id="{00000000-0008-0000-1400-000062370E00}"/>
            </a:ext>
          </a:extLst>
        </xdr:cNvPr>
        <xdr:cNvGrpSpPr>
          <a:grpSpLocks/>
        </xdr:cNvGrpSpPr>
      </xdr:nvGrpSpPr>
      <xdr:grpSpPr bwMode="auto">
        <a:xfrm>
          <a:off x="1685925" y="2171700"/>
          <a:ext cx="609600" cy="635000"/>
          <a:chOff x="1447800" y="2179320"/>
          <a:chExt cx="58674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31683" name="Line 5">
          <a:extLst>
            <a:ext uri="{FF2B5EF4-FFF2-40B4-BE49-F238E27FC236}">
              <a16:creationId xmlns:a16="http://schemas.microsoft.com/office/drawing/2014/main" id="{00000000-0008-0000-1400-00006337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31684" name="Line 5">
          <a:extLst>
            <a:ext uri="{FF2B5EF4-FFF2-40B4-BE49-F238E27FC236}">
              <a16:creationId xmlns:a16="http://schemas.microsoft.com/office/drawing/2014/main" id="{00000000-0008-0000-1400-00006437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1685" name="Line 223">
          <a:extLst>
            <a:ext uri="{FF2B5EF4-FFF2-40B4-BE49-F238E27FC236}">
              <a16:creationId xmlns:a16="http://schemas.microsoft.com/office/drawing/2014/main" id="{00000000-0008-0000-1400-00006537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1686" name="Line 1">
          <a:extLst>
            <a:ext uri="{FF2B5EF4-FFF2-40B4-BE49-F238E27FC236}">
              <a16:creationId xmlns:a16="http://schemas.microsoft.com/office/drawing/2014/main" id="{00000000-0008-0000-1400-00006637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1687" name="Line 1">
          <a:extLst>
            <a:ext uri="{FF2B5EF4-FFF2-40B4-BE49-F238E27FC236}">
              <a16:creationId xmlns:a16="http://schemas.microsoft.com/office/drawing/2014/main" id="{00000000-0008-0000-1400-00006737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123825</xdr:colOff>
      <xdr:row>1</xdr:row>
      <xdr:rowOff>66675</xdr:rowOff>
    </xdr:from>
    <xdr:to>
      <xdr:col>3</xdr:col>
      <xdr:colOff>266700</xdr:colOff>
      <xdr:row>1</xdr:row>
      <xdr:rowOff>266700</xdr:rowOff>
    </xdr:to>
    <xdr:sp macro="" textlink="">
      <xdr:nvSpPr>
        <xdr:cNvPr id="414751" name="Rectangle 1">
          <a:extLst>
            <a:ext uri="{FF2B5EF4-FFF2-40B4-BE49-F238E27FC236}">
              <a16:creationId xmlns:a16="http://schemas.microsoft.com/office/drawing/2014/main" id="{00000000-0008-0000-1500-00001F540600}"/>
            </a:ext>
          </a:extLst>
        </xdr:cNvPr>
        <xdr:cNvSpPr>
          <a:spLocks noChangeArrowheads="1"/>
        </xdr:cNvSpPr>
      </xdr:nvSpPr>
      <xdr:spPr bwMode="auto">
        <a:xfrm>
          <a:off x="600075" y="333375"/>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8433" name="Line 1">
          <a:extLst>
            <a:ext uri="{FF2B5EF4-FFF2-40B4-BE49-F238E27FC236}">
              <a16:creationId xmlns:a16="http://schemas.microsoft.com/office/drawing/2014/main" id="{00000000-0008-0000-0300-0000C151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8434" name="Line 2">
          <a:extLst>
            <a:ext uri="{FF2B5EF4-FFF2-40B4-BE49-F238E27FC236}">
              <a16:creationId xmlns:a16="http://schemas.microsoft.com/office/drawing/2014/main" id="{00000000-0008-0000-0300-0000C25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8435" name="Line 3">
          <a:extLst>
            <a:ext uri="{FF2B5EF4-FFF2-40B4-BE49-F238E27FC236}">
              <a16:creationId xmlns:a16="http://schemas.microsoft.com/office/drawing/2014/main" id="{00000000-0008-0000-0300-0000C35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8436" name="Line 4">
          <a:extLst>
            <a:ext uri="{FF2B5EF4-FFF2-40B4-BE49-F238E27FC236}">
              <a16:creationId xmlns:a16="http://schemas.microsoft.com/office/drawing/2014/main" id="{00000000-0008-0000-0300-0000C45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8437" name="Line 5">
          <a:extLst>
            <a:ext uri="{FF2B5EF4-FFF2-40B4-BE49-F238E27FC236}">
              <a16:creationId xmlns:a16="http://schemas.microsoft.com/office/drawing/2014/main" id="{00000000-0008-0000-0300-0000C55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8438" name="Line 6">
          <a:extLst>
            <a:ext uri="{FF2B5EF4-FFF2-40B4-BE49-F238E27FC236}">
              <a16:creationId xmlns:a16="http://schemas.microsoft.com/office/drawing/2014/main" id="{00000000-0008-0000-0300-0000C65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8439" name="Line 7">
          <a:extLst>
            <a:ext uri="{FF2B5EF4-FFF2-40B4-BE49-F238E27FC236}">
              <a16:creationId xmlns:a16="http://schemas.microsoft.com/office/drawing/2014/main" id="{00000000-0008-0000-0300-0000C751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0" name="Line 8">
          <a:extLst>
            <a:ext uri="{FF2B5EF4-FFF2-40B4-BE49-F238E27FC236}">
              <a16:creationId xmlns:a16="http://schemas.microsoft.com/office/drawing/2014/main" id="{00000000-0008-0000-0300-0000C8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8441" name="Line 9">
          <a:extLst>
            <a:ext uri="{FF2B5EF4-FFF2-40B4-BE49-F238E27FC236}">
              <a16:creationId xmlns:a16="http://schemas.microsoft.com/office/drawing/2014/main" id="{00000000-0008-0000-0300-0000C951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2" name="Line 16">
          <a:extLst>
            <a:ext uri="{FF2B5EF4-FFF2-40B4-BE49-F238E27FC236}">
              <a16:creationId xmlns:a16="http://schemas.microsoft.com/office/drawing/2014/main" id="{00000000-0008-0000-0300-0000CA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8443" name="Line 27">
          <a:extLst>
            <a:ext uri="{FF2B5EF4-FFF2-40B4-BE49-F238E27FC236}">
              <a16:creationId xmlns:a16="http://schemas.microsoft.com/office/drawing/2014/main" id="{00000000-0008-0000-0300-0000CB5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8444" name="Line 28">
          <a:extLst>
            <a:ext uri="{FF2B5EF4-FFF2-40B4-BE49-F238E27FC236}">
              <a16:creationId xmlns:a16="http://schemas.microsoft.com/office/drawing/2014/main" id="{00000000-0008-0000-0300-0000CC5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8445" name="Line 29">
          <a:extLst>
            <a:ext uri="{FF2B5EF4-FFF2-40B4-BE49-F238E27FC236}">
              <a16:creationId xmlns:a16="http://schemas.microsoft.com/office/drawing/2014/main" id="{00000000-0008-0000-0300-0000CD5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6" name="Line 78">
          <a:extLst>
            <a:ext uri="{FF2B5EF4-FFF2-40B4-BE49-F238E27FC236}">
              <a16:creationId xmlns:a16="http://schemas.microsoft.com/office/drawing/2014/main" id="{00000000-0008-0000-0300-0000CE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7" name="Line 86">
          <a:extLst>
            <a:ext uri="{FF2B5EF4-FFF2-40B4-BE49-F238E27FC236}">
              <a16:creationId xmlns:a16="http://schemas.microsoft.com/office/drawing/2014/main" id="{00000000-0008-0000-0300-0000CF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8" name="Line 109">
          <a:extLst>
            <a:ext uri="{FF2B5EF4-FFF2-40B4-BE49-F238E27FC236}">
              <a16:creationId xmlns:a16="http://schemas.microsoft.com/office/drawing/2014/main" id="{00000000-0008-0000-0300-0000D0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9" name="Line 117">
          <a:extLst>
            <a:ext uri="{FF2B5EF4-FFF2-40B4-BE49-F238E27FC236}">
              <a16:creationId xmlns:a16="http://schemas.microsoft.com/office/drawing/2014/main" id="{00000000-0008-0000-0300-0000D1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0" name="Line 176">
          <a:extLst>
            <a:ext uri="{FF2B5EF4-FFF2-40B4-BE49-F238E27FC236}">
              <a16:creationId xmlns:a16="http://schemas.microsoft.com/office/drawing/2014/main" id="{00000000-0008-0000-0300-0000D2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1" name="Line 184">
          <a:extLst>
            <a:ext uri="{FF2B5EF4-FFF2-40B4-BE49-F238E27FC236}">
              <a16:creationId xmlns:a16="http://schemas.microsoft.com/office/drawing/2014/main" id="{00000000-0008-0000-0300-0000D3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2" name="Line 207">
          <a:extLst>
            <a:ext uri="{FF2B5EF4-FFF2-40B4-BE49-F238E27FC236}">
              <a16:creationId xmlns:a16="http://schemas.microsoft.com/office/drawing/2014/main" id="{00000000-0008-0000-0300-0000D4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8453" name="AutoShape 214">
          <a:extLst>
            <a:ext uri="{FF2B5EF4-FFF2-40B4-BE49-F238E27FC236}">
              <a16:creationId xmlns:a16="http://schemas.microsoft.com/office/drawing/2014/main" id="{00000000-0008-0000-0300-0000D551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4" name="Line 215">
          <a:extLst>
            <a:ext uri="{FF2B5EF4-FFF2-40B4-BE49-F238E27FC236}">
              <a16:creationId xmlns:a16="http://schemas.microsoft.com/office/drawing/2014/main" id="{00000000-0008-0000-0300-0000D651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8455" name="AutoShape 217">
          <a:extLst>
            <a:ext uri="{FF2B5EF4-FFF2-40B4-BE49-F238E27FC236}">
              <a16:creationId xmlns:a16="http://schemas.microsoft.com/office/drawing/2014/main" id="{00000000-0008-0000-0300-0000D751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8456" name="Line 229">
          <a:extLst>
            <a:ext uri="{FF2B5EF4-FFF2-40B4-BE49-F238E27FC236}">
              <a16:creationId xmlns:a16="http://schemas.microsoft.com/office/drawing/2014/main" id="{00000000-0008-0000-0300-0000D851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38457" name="Line 227">
          <a:extLst>
            <a:ext uri="{FF2B5EF4-FFF2-40B4-BE49-F238E27FC236}">
              <a16:creationId xmlns:a16="http://schemas.microsoft.com/office/drawing/2014/main" id="{00000000-0008-0000-0300-0000D951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8458" name="グループ化 39">
          <a:extLst>
            <a:ext uri="{FF2B5EF4-FFF2-40B4-BE49-F238E27FC236}">
              <a16:creationId xmlns:a16="http://schemas.microsoft.com/office/drawing/2014/main" id="{00000000-0008-0000-0300-0000DA510E00}"/>
            </a:ext>
          </a:extLst>
        </xdr:cNvPr>
        <xdr:cNvGrpSpPr>
          <a:grpSpLocks/>
        </xdr:cNvGrpSpPr>
      </xdr:nvGrpSpPr>
      <xdr:grpSpPr bwMode="auto">
        <a:xfrm>
          <a:off x="1685925" y="2190750"/>
          <a:ext cx="609600" cy="635000"/>
          <a:chOff x="144780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8459" name="Line 5">
          <a:extLst>
            <a:ext uri="{FF2B5EF4-FFF2-40B4-BE49-F238E27FC236}">
              <a16:creationId xmlns:a16="http://schemas.microsoft.com/office/drawing/2014/main" id="{00000000-0008-0000-0300-0000DB51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8460" name="Line 5">
          <a:extLst>
            <a:ext uri="{FF2B5EF4-FFF2-40B4-BE49-F238E27FC236}">
              <a16:creationId xmlns:a16="http://schemas.microsoft.com/office/drawing/2014/main" id="{00000000-0008-0000-0300-0000DC51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38461" name="Line 218">
          <a:extLst>
            <a:ext uri="{FF2B5EF4-FFF2-40B4-BE49-F238E27FC236}">
              <a16:creationId xmlns:a16="http://schemas.microsoft.com/office/drawing/2014/main" id="{00000000-0008-0000-0300-0000DD51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38462" name="Line 229">
          <a:extLst>
            <a:ext uri="{FF2B5EF4-FFF2-40B4-BE49-F238E27FC236}">
              <a16:creationId xmlns:a16="http://schemas.microsoft.com/office/drawing/2014/main" id="{00000000-0008-0000-0300-0000DE51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8463" name="Line 1">
          <a:extLst>
            <a:ext uri="{FF2B5EF4-FFF2-40B4-BE49-F238E27FC236}">
              <a16:creationId xmlns:a16="http://schemas.microsoft.com/office/drawing/2014/main" id="{00000000-0008-0000-0300-0000DF51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8464" name="Line 1">
          <a:extLst>
            <a:ext uri="{FF2B5EF4-FFF2-40B4-BE49-F238E27FC236}">
              <a16:creationId xmlns:a16="http://schemas.microsoft.com/office/drawing/2014/main" id="{00000000-0008-0000-0300-0000E051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382" name="Line 1">
          <a:extLst>
            <a:ext uri="{FF2B5EF4-FFF2-40B4-BE49-F238E27FC236}">
              <a16:creationId xmlns:a16="http://schemas.microsoft.com/office/drawing/2014/main" id="{00000000-0008-0000-0400-00009E7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383" name="Line 2">
          <a:extLst>
            <a:ext uri="{FF2B5EF4-FFF2-40B4-BE49-F238E27FC236}">
              <a16:creationId xmlns:a16="http://schemas.microsoft.com/office/drawing/2014/main" id="{00000000-0008-0000-0400-00009F7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384" name="Line 3">
          <a:extLst>
            <a:ext uri="{FF2B5EF4-FFF2-40B4-BE49-F238E27FC236}">
              <a16:creationId xmlns:a16="http://schemas.microsoft.com/office/drawing/2014/main" id="{00000000-0008-0000-0400-0000A07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385" name="Line 4">
          <a:extLst>
            <a:ext uri="{FF2B5EF4-FFF2-40B4-BE49-F238E27FC236}">
              <a16:creationId xmlns:a16="http://schemas.microsoft.com/office/drawing/2014/main" id="{00000000-0008-0000-0400-0000A17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386" name="Line 5">
          <a:extLst>
            <a:ext uri="{FF2B5EF4-FFF2-40B4-BE49-F238E27FC236}">
              <a16:creationId xmlns:a16="http://schemas.microsoft.com/office/drawing/2014/main" id="{00000000-0008-0000-0400-0000A27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387" name="Line 6">
          <a:extLst>
            <a:ext uri="{FF2B5EF4-FFF2-40B4-BE49-F238E27FC236}">
              <a16:creationId xmlns:a16="http://schemas.microsoft.com/office/drawing/2014/main" id="{00000000-0008-0000-0400-0000A37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388" name="Line 7">
          <a:extLst>
            <a:ext uri="{FF2B5EF4-FFF2-40B4-BE49-F238E27FC236}">
              <a16:creationId xmlns:a16="http://schemas.microsoft.com/office/drawing/2014/main" id="{00000000-0008-0000-0400-0000A47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89" name="Line 8">
          <a:extLst>
            <a:ext uri="{FF2B5EF4-FFF2-40B4-BE49-F238E27FC236}">
              <a16:creationId xmlns:a16="http://schemas.microsoft.com/office/drawing/2014/main" id="{00000000-0008-0000-0400-0000A5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390" name="Line 9">
          <a:extLst>
            <a:ext uri="{FF2B5EF4-FFF2-40B4-BE49-F238E27FC236}">
              <a16:creationId xmlns:a16="http://schemas.microsoft.com/office/drawing/2014/main" id="{00000000-0008-0000-0400-0000A67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1" name="Line 16">
          <a:extLst>
            <a:ext uri="{FF2B5EF4-FFF2-40B4-BE49-F238E27FC236}">
              <a16:creationId xmlns:a16="http://schemas.microsoft.com/office/drawing/2014/main" id="{00000000-0008-0000-0400-0000A7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392" name="Line 27">
          <a:extLst>
            <a:ext uri="{FF2B5EF4-FFF2-40B4-BE49-F238E27FC236}">
              <a16:creationId xmlns:a16="http://schemas.microsoft.com/office/drawing/2014/main" id="{00000000-0008-0000-0400-0000A87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393" name="Line 28">
          <a:extLst>
            <a:ext uri="{FF2B5EF4-FFF2-40B4-BE49-F238E27FC236}">
              <a16:creationId xmlns:a16="http://schemas.microsoft.com/office/drawing/2014/main" id="{00000000-0008-0000-0400-0000A97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394" name="Line 29">
          <a:extLst>
            <a:ext uri="{FF2B5EF4-FFF2-40B4-BE49-F238E27FC236}">
              <a16:creationId xmlns:a16="http://schemas.microsoft.com/office/drawing/2014/main" id="{00000000-0008-0000-0400-0000AA7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5" name="Line 78">
          <a:extLst>
            <a:ext uri="{FF2B5EF4-FFF2-40B4-BE49-F238E27FC236}">
              <a16:creationId xmlns:a16="http://schemas.microsoft.com/office/drawing/2014/main" id="{00000000-0008-0000-0400-0000AB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6" name="Line 86">
          <a:extLst>
            <a:ext uri="{FF2B5EF4-FFF2-40B4-BE49-F238E27FC236}">
              <a16:creationId xmlns:a16="http://schemas.microsoft.com/office/drawing/2014/main" id="{00000000-0008-0000-0400-0000AC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7" name="Line 109">
          <a:extLst>
            <a:ext uri="{FF2B5EF4-FFF2-40B4-BE49-F238E27FC236}">
              <a16:creationId xmlns:a16="http://schemas.microsoft.com/office/drawing/2014/main" id="{00000000-0008-0000-0400-0000AD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8" name="Line 117">
          <a:extLst>
            <a:ext uri="{FF2B5EF4-FFF2-40B4-BE49-F238E27FC236}">
              <a16:creationId xmlns:a16="http://schemas.microsoft.com/office/drawing/2014/main" id="{00000000-0008-0000-0400-0000AE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9" name="Line 140">
          <a:extLst>
            <a:ext uri="{FF2B5EF4-FFF2-40B4-BE49-F238E27FC236}">
              <a16:creationId xmlns:a16="http://schemas.microsoft.com/office/drawing/2014/main" id="{00000000-0008-0000-0400-0000AF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0" name="Line 148">
          <a:extLst>
            <a:ext uri="{FF2B5EF4-FFF2-40B4-BE49-F238E27FC236}">
              <a16:creationId xmlns:a16="http://schemas.microsoft.com/office/drawing/2014/main" id="{00000000-0008-0000-0400-0000B0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1" name="Line 171">
          <a:extLst>
            <a:ext uri="{FF2B5EF4-FFF2-40B4-BE49-F238E27FC236}">
              <a16:creationId xmlns:a16="http://schemas.microsoft.com/office/drawing/2014/main" id="{00000000-0008-0000-0400-0000B1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2" name="Line 179">
          <a:extLst>
            <a:ext uri="{FF2B5EF4-FFF2-40B4-BE49-F238E27FC236}">
              <a16:creationId xmlns:a16="http://schemas.microsoft.com/office/drawing/2014/main" id="{00000000-0008-0000-0400-0000B2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3" name="Line 202">
          <a:extLst>
            <a:ext uri="{FF2B5EF4-FFF2-40B4-BE49-F238E27FC236}">
              <a16:creationId xmlns:a16="http://schemas.microsoft.com/office/drawing/2014/main" id="{00000000-0008-0000-0400-0000B3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404" name="AutoShape 209">
          <a:extLst>
            <a:ext uri="{FF2B5EF4-FFF2-40B4-BE49-F238E27FC236}">
              <a16:creationId xmlns:a16="http://schemas.microsoft.com/office/drawing/2014/main" id="{00000000-0008-0000-0400-0000B47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5" name="Line 210">
          <a:extLst>
            <a:ext uri="{FF2B5EF4-FFF2-40B4-BE49-F238E27FC236}">
              <a16:creationId xmlns:a16="http://schemas.microsoft.com/office/drawing/2014/main" id="{00000000-0008-0000-0400-0000B57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48406" name="AutoShape 212">
          <a:extLst>
            <a:ext uri="{FF2B5EF4-FFF2-40B4-BE49-F238E27FC236}">
              <a16:creationId xmlns:a16="http://schemas.microsoft.com/office/drawing/2014/main" id="{00000000-0008-0000-0400-0000B6780E00}"/>
            </a:ext>
          </a:extLst>
        </xdr:cNvPr>
        <xdr:cNvSpPr>
          <a:spLocks/>
        </xdr:cNvSpPr>
      </xdr:nvSpPr>
      <xdr:spPr bwMode="auto">
        <a:xfrm>
          <a:off x="132111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8407" name="Line 213">
          <a:extLst>
            <a:ext uri="{FF2B5EF4-FFF2-40B4-BE49-F238E27FC236}">
              <a16:creationId xmlns:a16="http://schemas.microsoft.com/office/drawing/2014/main" id="{00000000-0008-0000-0400-0000B77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8408" name="Line 224">
          <a:extLst>
            <a:ext uri="{FF2B5EF4-FFF2-40B4-BE49-F238E27FC236}">
              <a16:creationId xmlns:a16="http://schemas.microsoft.com/office/drawing/2014/main" id="{00000000-0008-0000-0400-0000B87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8409" name="Line 222">
          <a:extLst>
            <a:ext uri="{FF2B5EF4-FFF2-40B4-BE49-F238E27FC236}">
              <a16:creationId xmlns:a16="http://schemas.microsoft.com/office/drawing/2014/main" id="{00000000-0008-0000-0400-0000B97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48410" name="グループ化 41">
          <a:extLst>
            <a:ext uri="{FF2B5EF4-FFF2-40B4-BE49-F238E27FC236}">
              <a16:creationId xmlns:a16="http://schemas.microsoft.com/office/drawing/2014/main" id="{00000000-0008-0000-0400-0000BA780E00}"/>
            </a:ext>
          </a:extLst>
        </xdr:cNvPr>
        <xdr:cNvGrpSpPr>
          <a:grpSpLocks/>
        </xdr:cNvGrpSpPr>
      </xdr:nvGrpSpPr>
      <xdr:grpSpPr bwMode="auto">
        <a:xfrm>
          <a:off x="1685925" y="2171700"/>
          <a:ext cx="609600" cy="635000"/>
          <a:chOff x="144780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8411" name="Line 5">
          <a:extLst>
            <a:ext uri="{FF2B5EF4-FFF2-40B4-BE49-F238E27FC236}">
              <a16:creationId xmlns:a16="http://schemas.microsoft.com/office/drawing/2014/main" id="{00000000-0008-0000-0400-0000BB78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48412" name="Line 5">
          <a:extLst>
            <a:ext uri="{FF2B5EF4-FFF2-40B4-BE49-F238E27FC236}">
              <a16:creationId xmlns:a16="http://schemas.microsoft.com/office/drawing/2014/main" id="{00000000-0008-0000-0400-0000BC78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48413" name="Line 224">
          <a:extLst>
            <a:ext uri="{FF2B5EF4-FFF2-40B4-BE49-F238E27FC236}">
              <a16:creationId xmlns:a16="http://schemas.microsoft.com/office/drawing/2014/main" id="{00000000-0008-0000-0400-0000BD78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414" name="Line 1">
          <a:extLst>
            <a:ext uri="{FF2B5EF4-FFF2-40B4-BE49-F238E27FC236}">
              <a16:creationId xmlns:a16="http://schemas.microsoft.com/office/drawing/2014/main" id="{00000000-0008-0000-0400-0000BE7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415" name="Line 1">
          <a:extLst>
            <a:ext uri="{FF2B5EF4-FFF2-40B4-BE49-F238E27FC236}">
              <a16:creationId xmlns:a16="http://schemas.microsoft.com/office/drawing/2014/main" id="{00000000-0008-0000-0400-0000BF7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0191" name="Line 1">
          <a:extLst>
            <a:ext uri="{FF2B5EF4-FFF2-40B4-BE49-F238E27FC236}">
              <a16:creationId xmlns:a16="http://schemas.microsoft.com/office/drawing/2014/main" id="{00000000-0008-0000-0500-00009F5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0192" name="Line 2">
          <a:extLst>
            <a:ext uri="{FF2B5EF4-FFF2-40B4-BE49-F238E27FC236}">
              <a16:creationId xmlns:a16="http://schemas.microsoft.com/office/drawing/2014/main" id="{00000000-0008-0000-0500-0000A05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0193" name="Line 3">
          <a:extLst>
            <a:ext uri="{FF2B5EF4-FFF2-40B4-BE49-F238E27FC236}">
              <a16:creationId xmlns:a16="http://schemas.microsoft.com/office/drawing/2014/main" id="{00000000-0008-0000-0500-0000A15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0194" name="Line 4">
          <a:extLst>
            <a:ext uri="{FF2B5EF4-FFF2-40B4-BE49-F238E27FC236}">
              <a16:creationId xmlns:a16="http://schemas.microsoft.com/office/drawing/2014/main" id="{00000000-0008-0000-0500-0000A25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0195" name="Line 5">
          <a:extLst>
            <a:ext uri="{FF2B5EF4-FFF2-40B4-BE49-F238E27FC236}">
              <a16:creationId xmlns:a16="http://schemas.microsoft.com/office/drawing/2014/main" id="{00000000-0008-0000-0500-0000A35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0196" name="Line 6">
          <a:extLst>
            <a:ext uri="{FF2B5EF4-FFF2-40B4-BE49-F238E27FC236}">
              <a16:creationId xmlns:a16="http://schemas.microsoft.com/office/drawing/2014/main" id="{00000000-0008-0000-0500-0000A45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0197" name="Line 7">
          <a:extLst>
            <a:ext uri="{FF2B5EF4-FFF2-40B4-BE49-F238E27FC236}">
              <a16:creationId xmlns:a16="http://schemas.microsoft.com/office/drawing/2014/main" id="{00000000-0008-0000-0500-0000A55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198" name="Line 8">
          <a:extLst>
            <a:ext uri="{FF2B5EF4-FFF2-40B4-BE49-F238E27FC236}">
              <a16:creationId xmlns:a16="http://schemas.microsoft.com/office/drawing/2014/main" id="{00000000-0008-0000-0500-0000A6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0199" name="Line 9">
          <a:extLst>
            <a:ext uri="{FF2B5EF4-FFF2-40B4-BE49-F238E27FC236}">
              <a16:creationId xmlns:a16="http://schemas.microsoft.com/office/drawing/2014/main" id="{00000000-0008-0000-0500-0000A75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0" name="Line 16">
          <a:extLst>
            <a:ext uri="{FF2B5EF4-FFF2-40B4-BE49-F238E27FC236}">
              <a16:creationId xmlns:a16="http://schemas.microsoft.com/office/drawing/2014/main" id="{00000000-0008-0000-0500-0000A8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0201" name="Line 27">
          <a:extLst>
            <a:ext uri="{FF2B5EF4-FFF2-40B4-BE49-F238E27FC236}">
              <a16:creationId xmlns:a16="http://schemas.microsoft.com/office/drawing/2014/main" id="{00000000-0008-0000-0500-0000A95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0202" name="Line 28">
          <a:extLst>
            <a:ext uri="{FF2B5EF4-FFF2-40B4-BE49-F238E27FC236}">
              <a16:creationId xmlns:a16="http://schemas.microsoft.com/office/drawing/2014/main" id="{00000000-0008-0000-0500-0000AA5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0203" name="Line 29">
          <a:extLst>
            <a:ext uri="{FF2B5EF4-FFF2-40B4-BE49-F238E27FC236}">
              <a16:creationId xmlns:a16="http://schemas.microsoft.com/office/drawing/2014/main" id="{00000000-0008-0000-0500-0000AB5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4" name="Line 78">
          <a:extLst>
            <a:ext uri="{FF2B5EF4-FFF2-40B4-BE49-F238E27FC236}">
              <a16:creationId xmlns:a16="http://schemas.microsoft.com/office/drawing/2014/main" id="{00000000-0008-0000-0500-0000AC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5" name="Line 86">
          <a:extLst>
            <a:ext uri="{FF2B5EF4-FFF2-40B4-BE49-F238E27FC236}">
              <a16:creationId xmlns:a16="http://schemas.microsoft.com/office/drawing/2014/main" id="{00000000-0008-0000-0500-0000AD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6" name="Line 109">
          <a:extLst>
            <a:ext uri="{FF2B5EF4-FFF2-40B4-BE49-F238E27FC236}">
              <a16:creationId xmlns:a16="http://schemas.microsoft.com/office/drawing/2014/main" id="{00000000-0008-0000-0500-0000AE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7" name="Line 117">
          <a:extLst>
            <a:ext uri="{FF2B5EF4-FFF2-40B4-BE49-F238E27FC236}">
              <a16:creationId xmlns:a16="http://schemas.microsoft.com/office/drawing/2014/main" id="{00000000-0008-0000-0500-0000AF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8" name="Line 140">
          <a:extLst>
            <a:ext uri="{FF2B5EF4-FFF2-40B4-BE49-F238E27FC236}">
              <a16:creationId xmlns:a16="http://schemas.microsoft.com/office/drawing/2014/main" id="{00000000-0008-0000-0500-0000B0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9" name="Line 148">
          <a:extLst>
            <a:ext uri="{FF2B5EF4-FFF2-40B4-BE49-F238E27FC236}">
              <a16:creationId xmlns:a16="http://schemas.microsoft.com/office/drawing/2014/main" id="{00000000-0008-0000-0500-0000B1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0" name="Line 171">
          <a:extLst>
            <a:ext uri="{FF2B5EF4-FFF2-40B4-BE49-F238E27FC236}">
              <a16:creationId xmlns:a16="http://schemas.microsoft.com/office/drawing/2014/main" id="{00000000-0008-0000-0500-0000B2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1" name="Line 179">
          <a:extLst>
            <a:ext uri="{FF2B5EF4-FFF2-40B4-BE49-F238E27FC236}">
              <a16:creationId xmlns:a16="http://schemas.microsoft.com/office/drawing/2014/main" id="{00000000-0008-0000-0500-0000B3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2" name="Line 202">
          <a:extLst>
            <a:ext uri="{FF2B5EF4-FFF2-40B4-BE49-F238E27FC236}">
              <a16:creationId xmlns:a16="http://schemas.microsoft.com/office/drawing/2014/main" id="{00000000-0008-0000-0500-0000B4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0213" name="AutoShape 209">
          <a:extLst>
            <a:ext uri="{FF2B5EF4-FFF2-40B4-BE49-F238E27FC236}">
              <a16:creationId xmlns:a16="http://schemas.microsoft.com/office/drawing/2014/main" id="{00000000-0008-0000-0500-0000B55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4" name="Line 210">
          <a:extLst>
            <a:ext uri="{FF2B5EF4-FFF2-40B4-BE49-F238E27FC236}">
              <a16:creationId xmlns:a16="http://schemas.microsoft.com/office/drawing/2014/main" id="{00000000-0008-0000-0500-0000B65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0215" name="AutoShape 212">
          <a:extLst>
            <a:ext uri="{FF2B5EF4-FFF2-40B4-BE49-F238E27FC236}">
              <a16:creationId xmlns:a16="http://schemas.microsoft.com/office/drawing/2014/main" id="{00000000-0008-0000-0500-0000B758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0216" name="Line 213">
          <a:extLst>
            <a:ext uri="{FF2B5EF4-FFF2-40B4-BE49-F238E27FC236}">
              <a16:creationId xmlns:a16="http://schemas.microsoft.com/office/drawing/2014/main" id="{00000000-0008-0000-0500-0000B858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0217" name="Line 224">
          <a:extLst>
            <a:ext uri="{FF2B5EF4-FFF2-40B4-BE49-F238E27FC236}">
              <a16:creationId xmlns:a16="http://schemas.microsoft.com/office/drawing/2014/main" id="{00000000-0008-0000-0500-0000B95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0218" name="Line 222">
          <a:extLst>
            <a:ext uri="{FF2B5EF4-FFF2-40B4-BE49-F238E27FC236}">
              <a16:creationId xmlns:a16="http://schemas.microsoft.com/office/drawing/2014/main" id="{00000000-0008-0000-0500-0000BA5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40219" name="グループ化 41">
          <a:extLst>
            <a:ext uri="{FF2B5EF4-FFF2-40B4-BE49-F238E27FC236}">
              <a16:creationId xmlns:a16="http://schemas.microsoft.com/office/drawing/2014/main" id="{00000000-0008-0000-0500-0000BB580E00}"/>
            </a:ext>
          </a:extLst>
        </xdr:cNvPr>
        <xdr:cNvGrpSpPr>
          <a:grpSpLocks/>
        </xdr:cNvGrpSpPr>
      </xdr:nvGrpSpPr>
      <xdr:grpSpPr bwMode="auto">
        <a:xfrm>
          <a:off x="1685925" y="2209800"/>
          <a:ext cx="609600" cy="628650"/>
          <a:chOff x="144780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0368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1140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40220" name="Line 5">
          <a:extLst>
            <a:ext uri="{FF2B5EF4-FFF2-40B4-BE49-F238E27FC236}">
              <a16:creationId xmlns:a16="http://schemas.microsoft.com/office/drawing/2014/main" id="{00000000-0008-0000-0500-0000BC58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0221" name="Line 5">
          <a:extLst>
            <a:ext uri="{FF2B5EF4-FFF2-40B4-BE49-F238E27FC236}">
              <a16:creationId xmlns:a16="http://schemas.microsoft.com/office/drawing/2014/main" id="{00000000-0008-0000-0500-0000BD58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40222" name="Line 224">
          <a:extLst>
            <a:ext uri="{FF2B5EF4-FFF2-40B4-BE49-F238E27FC236}">
              <a16:creationId xmlns:a16="http://schemas.microsoft.com/office/drawing/2014/main" id="{00000000-0008-0000-0500-0000BE580E00}"/>
            </a:ext>
          </a:extLst>
        </xdr:cNvPr>
        <xdr:cNvSpPr>
          <a:spLocks noChangeShapeType="1"/>
        </xdr:cNvSpPr>
      </xdr:nvSpPr>
      <xdr:spPr bwMode="auto">
        <a:xfrm rot="-5400000">
          <a:off x="73342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0223" name="Line 1">
          <a:extLst>
            <a:ext uri="{FF2B5EF4-FFF2-40B4-BE49-F238E27FC236}">
              <a16:creationId xmlns:a16="http://schemas.microsoft.com/office/drawing/2014/main" id="{00000000-0008-0000-0500-0000BF5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0224" name="Line 1">
          <a:extLst>
            <a:ext uri="{FF2B5EF4-FFF2-40B4-BE49-F238E27FC236}">
              <a16:creationId xmlns:a16="http://schemas.microsoft.com/office/drawing/2014/main" id="{00000000-0008-0000-0500-0000C05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405" name="Line 1">
          <a:extLst>
            <a:ext uri="{FF2B5EF4-FFF2-40B4-BE49-F238E27FC236}">
              <a16:creationId xmlns:a16="http://schemas.microsoft.com/office/drawing/2014/main" id="{00000000-0008-0000-0600-00009D7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406" name="Line 2">
          <a:extLst>
            <a:ext uri="{FF2B5EF4-FFF2-40B4-BE49-F238E27FC236}">
              <a16:creationId xmlns:a16="http://schemas.microsoft.com/office/drawing/2014/main" id="{00000000-0008-0000-0600-00009E7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407" name="Line 3">
          <a:extLst>
            <a:ext uri="{FF2B5EF4-FFF2-40B4-BE49-F238E27FC236}">
              <a16:creationId xmlns:a16="http://schemas.microsoft.com/office/drawing/2014/main" id="{00000000-0008-0000-0600-00009F7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408" name="Line 4">
          <a:extLst>
            <a:ext uri="{FF2B5EF4-FFF2-40B4-BE49-F238E27FC236}">
              <a16:creationId xmlns:a16="http://schemas.microsoft.com/office/drawing/2014/main" id="{00000000-0008-0000-0600-0000A07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409" name="Line 5">
          <a:extLst>
            <a:ext uri="{FF2B5EF4-FFF2-40B4-BE49-F238E27FC236}">
              <a16:creationId xmlns:a16="http://schemas.microsoft.com/office/drawing/2014/main" id="{00000000-0008-0000-0600-0000A17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410" name="Line 6">
          <a:extLst>
            <a:ext uri="{FF2B5EF4-FFF2-40B4-BE49-F238E27FC236}">
              <a16:creationId xmlns:a16="http://schemas.microsoft.com/office/drawing/2014/main" id="{00000000-0008-0000-0600-0000A27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411" name="Line 7">
          <a:extLst>
            <a:ext uri="{FF2B5EF4-FFF2-40B4-BE49-F238E27FC236}">
              <a16:creationId xmlns:a16="http://schemas.microsoft.com/office/drawing/2014/main" id="{00000000-0008-0000-0600-0000A37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2" name="Line 8">
          <a:extLst>
            <a:ext uri="{FF2B5EF4-FFF2-40B4-BE49-F238E27FC236}">
              <a16:creationId xmlns:a16="http://schemas.microsoft.com/office/drawing/2014/main" id="{00000000-0008-0000-0600-0000A4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413" name="Line 9">
          <a:extLst>
            <a:ext uri="{FF2B5EF4-FFF2-40B4-BE49-F238E27FC236}">
              <a16:creationId xmlns:a16="http://schemas.microsoft.com/office/drawing/2014/main" id="{00000000-0008-0000-0600-0000A57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4" name="Line 16">
          <a:extLst>
            <a:ext uri="{FF2B5EF4-FFF2-40B4-BE49-F238E27FC236}">
              <a16:creationId xmlns:a16="http://schemas.microsoft.com/office/drawing/2014/main" id="{00000000-0008-0000-0600-0000A6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415" name="Line 27">
          <a:extLst>
            <a:ext uri="{FF2B5EF4-FFF2-40B4-BE49-F238E27FC236}">
              <a16:creationId xmlns:a16="http://schemas.microsoft.com/office/drawing/2014/main" id="{00000000-0008-0000-0600-0000A77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416" name="Line 28">
          <a:extLst>
            <a:ext uri="{FF2B5EF4-FFF2-40B4-BE49-F238E27FC236}">
              <a16:creationId xmlns:a16="http://schemas.microsoft.com/office/drawing/2014/main" id="{00000000-0008-0000-0600-0000A87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417" name="Line 29">
          <a:extLst>
            <a:ext uri="{FF2B5EF4-FFF2-40B4-BE49-F238E27FC236}">
              <a16:creationId xmlns:a16="http://schemas.microsoft.com/office/drawing/2014/main" id="{00000000-0008-0000-0600-0000A97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8" name="Line 77">
          <a:extLst>
            <a:ext uri="{FF2B5EF4-FFF2-40B4-BE49-F238E27FC236}">
              <a16:creationId xmlns:a16="http://schemas.microsoft.com/office/drawing/2014/main" id="{00000000-0008-0000-0600-0000AA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9" name="Line 85">
          <a:extLst>
            <a:ext uri="{FF2B5EF4-FFF2-40B4-BE49-F238E27FC236}">
              <a16:creationId xmlns:a16="http://schemas.microsoft.com/office/drawing/2014/main" id="{00000000-0008-0000-0600-0000AB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0" name="Line 108">
          <a:extLst>
            <a:ext uri="{FF2B5EF4-FFF2-40B4-BE49-F238E27FC236}">
              <a16:creationId xmlns:a16="http://schemas.microsoft.com/office/drawing/2014/main" id="{00000000-0008-0000-0600-0000AC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1" name="Line 116">
          <a:extLst>
            <a:ext uri="{FF2B5EF4-FFF2-40B4-BE49-F238E27FC236}">
              <a16:creationId xmlns:a16="http://schemas.microsoft.com/office/drawing/2014/main" id="{00000000-0008-0000-0600-0000AD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2" name="Line 139">
          <a:extLst>
            <a:ext uri="{FF2B5EF4-FFF2-40B4-BE49-F238E27FC236}">
              <a16:creationId xmlns:a16="http://schemas.microsoft.com/office/drawing/2014/main" id="{00000000-0008-0000-0600-0000AE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3" name="Line 147">
          <a:extLst>
            <a:ext uri="{FF2B5EF4-FFF2-40B4-BE49-F238E27FC236}">
              <a16:creationId xmlns:a16="http://schemas.microsoft.com/office/drawing/2014/main" id="{00000000-0008-0000-0600-0000AF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4" name="Line 170">
          <a:extLst>
            <a:ext uri="{FF2B5EF4-FFF2-40B4-BE49-F238E27FC236}">
              <a16:creationId xmlns:a16="http://schemas.microsoft.com/office/drawing/2014/main" id="{00000000-0008-0000-0600-0000B0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5" name="Line 178">
          <a:extLst>
            <a:ext uri="{FF2B5EF4-FFF2-40B4-BE49-F238E27FC236}">
              <a16:creationId xmlns:a16="http://schemas.microsoft.com/office/drawing/2014/main" id="{00000000-0008-0000-0600-0000B1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6" name="Line 201">
          <a:extLst>
            <a:ext uri="{FF2B5EF4-FFF2-40B4-BE49-F238E27FC236}">
              <a16:creationId xmlns:a16="http://schemas.microsoft.com/office/drawing/2014/main" id="{00000000-0008-0000-0600-0000B2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427" name="AutoShape 208">
          <a:extLst>
            <a:ext uri="{FF2B5EF4-FFF2-40B4-BE49-F238E27FC236}">
              <a16:creationId xmlns:a16="http://schemas.microsoft.com/office/drawing/2014/main" id="{00000000-0008-0000-0600-0000B37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8" name="Line 209">
          <a:extLst>
            <a:ext uri="{FF2B5EF4-FFF2-40B4-BE49-F238E27FC236}">
              <a16:creationId xmlns:a16="http://schemas.microsoft.com/office/drawing/2014/main" id="{00000000-0008-0000-0600-0000B47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49429" name="AutoShape 211">
          <a:extLst>
            <a:ext uri="{FF2B5EF4-FFF2-40B4-BE49-F238E27FC236}">
              <a16:creationId xmlns:a16="http://schemas.microsoft.com/office/drawing/2014/main" id="{00000000-0008-0000-0600-0000B57C0E00}"/>
            </a:ext>
          </a:extLst>
        </xdr:cNvPr>
        <xdr:cNvSpPr>
          <a:spLocks/>
        </xdr:cNvSpPr>
      </xdr:nvSpPr>
      <xdr:spPr bwMode="auto">
        <a:xfrm>
          <a:off x="132111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9430" name="Line 212">
          <a:extLst>
            <a:ext uri="{FF2B5EF4-FFF2-40B4-BE49-F238E27FC236}">
              <a16:creationId xmlns:a16="http://schemas.microsoft.com/office/drawing/2014/main" id="{00000000-0008-0000-0600-0000B67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9431" name="Line 223">
          <a:extLst>
            <a:ext uri="{FF2B5EF4-FFF2-40B4-BE49-F238E27FC236}">
              <a16:creationId xmlns:a16="http://schemas.microsoft.com/office/drawing/2014/main" id="{00000000-0008-0000-0600-0000B77C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432" name="Line 221">
          <a:extLst>
            <a:ext uri="{FF2B5EF4-FFF2-40B4-BE49-F238E27FC236}">
              <a16:creationId xmlns:a16="http://schemas.microsoft.com/office/drawing/2014/main" id="{00000000-0008-0000-0600-0000B87C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433" name="グループ化 41">
          <a:extLst>
            <a:ext uri="{FF2B5EF4-FFF2-40B4-BE49-F238E27FC236}">
              <a16:creationId xmlns:a16="http://schemas.microsoft.com/office/drawing/2014/main" id="{00000000-0008-0000-0600-0000B97C0E00}"/>
            </a:ext>
          </a:extLst>
        </xdr:cNvPr>
        <xdr:cNvGrpSpPr>
          <a:grpSpLocks/>
        </xdr:cNvGrpSpPr>
      </xdr:nvGrpSpPr>
      <xdr:grpSpPr bwMode="auto">
        <a:xfrm>
          <a:off x="1685925" y="2197100"/>
          <a:ext cx="609600" cy="641350"/>
          <a:chOff x="144780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434" name="Line 5">
          <a:extLst>
            <a:ext uri="{FF2B5EF4-FFF2-40B4-BE49-F238E27FC236}">
              <a16:creationId xmlns:a16="http://schemas.microsoft.com/office/drawing/2014/main" id="{00000000-0008-0000-0600-0000BA7C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435" name="Line 5">
          <a:extLst>
            <a:ext uri="{FF2B5EF4-FFF2-40B4-BE49-F238E27FC236}">
              <a16:creationId xmlns:a16="http://schemas.microsoft.com/office/drawing/2014/main" id="{00000000-0008-0000-0600-0000BB7C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9436" name="Line 223">
          <a:extLst>
            <a:ext uri="{FF2B5EF4-FFF2-40B4-BE49-F238E27FC236}">
              <a16:creationId xmlns:a16="http://schemas.microsoft.com/office/drawing/2014/main" id="{00000000-0008-0000-0600-0000BC7C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437" name="Line 1">
          <a:extLst>
            <a:ext uri="{FF2B5EF4-FFF2-40B4-BE49-F238E27FC236}">
              <a16:creationId xmlns:a16="http://schemas.microsoft.com/office/drawing/2014/main" id="{00000000-0008-0000-0600-0000BD7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438" name="Line 1">
          <a:extLst>
            <a:ext uri="{FF2B5EF4-FFF2-40B4-BE49-F238E27FC236}">
              <a16:creationId xmlns:a16="http://schemas.microsoft.com/office/drawing/2014/main" id="{00000000-0008-0000-0600-0000BE7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1225" name="Line 1">
          <a:extLst>
            <a:ext uri="{FF2B5EF4-FFF2-40B4-BE49-F238E27FC236}">
              <a16:creationId xmlns:a16="http://schemas.microsoft.com/office/drawing/2014/main" id="{00000000-0008-0000-0700-0000A95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1226" name="Line 2">
          <a:extLst>
            <a:ext uri="{FF2B5EF4-FFF2-40B4-BE49-F238E27FC236}">
              <a16:creationId xmlns:a16="http://schemas.microsoft.com/office/drawing/2014/main" id="{00000000-0008-0000-0700-0000AA5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1227" name="Line 3">
          <a:extLst>
            <a:ext uri="{FF2B5EF4-FFF2-40B4-BE49-F238E27FC236}">
              <a16:creationId xmlns:a16="http://schemas.microsoft.com/office/drawing/2014/main" id="{00000000-0008-0000-0700-0000AB5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1228" name="Line 4">
          <a:extLst>
            <a:ext uri="{FF2B5EF4-FFF2-40B4-BE49-F238E27FC236}">
              <a16:creationId xmlns:a16="http://schemas.microsoft.com/office/drawing/2014/main" id="{00000000-0008-0000-0700-0000AC5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1229" name="Line 5">
          <a:extLst>
            <a:ext uri="{FF2B5EF4-FFF2-40B4-BE49-F238E27FC236}">
              <a16:creationId xmlns:a16="http://schemas.microsoft.com/office/drawing/2014/main" id="{00000000-0008-0000-0700-0000AD5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1230" name="Line 6">
          <a:extLst>
            <a:ext uri="{FF2B5EF4-FFF2-40B4-BE49-F238E27FC236}">
              <a16:creationId xmlns:a16="http://schemas.microsoft.com/office/drawing/2014/main" id="{00000000-0008-0000-0700-0000AE5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1231" name="Line 7">
          <a:extLst>
            <a:ext uri="{FF2B5EF4-FFF2-40B4-BE49-F238E27FC236}">
              <a16:creationId xmlns:a16="http://schemas.microsoft.com/office/drawing/2014/main" id="{00000000-0008-0000-0700-0000AF5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2" name="Line 8">
          <a:extLst>
            <a:ext uri="{FF2B5EF4-FFF2-40B4-BE49-F238E27FC236}">
              <a16:creationId xmlns:a16="http://schemas.microsoft.com/office/drawing/2014/main" id="{00000000-0008-0000-0700-0000B0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1233" name="Line 9">
          <a:extLst>
            <a:ext uri="{FF2B5EF4-FFF2-40B4-BE49-F238E27FC236}">
              <a16:creationId xmlns:a16="http://schemas.microsoft.com/office/drawing/2014/main" id="{00000000-0008-0000-0700-0000B15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4" name="Line 16">
          <a:extLst>
            <a:ext uri="{FF2B5EF4-FFF2-40B4-BE49-F238E27FC236}">
              <a16:creationId xmlns:a16="http://schemas.microsoft.com/office/drawing/2014/main" id="{00000000-0008-0000-0700-0000B2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1235" name="Line 27">
          <a:extLst>
            <a:ext uri="{FF2B5EF4-FFF2-40B4-BE49-F238E27FC236}">
              <a16:creationId xmlns:a16="http://schemas.microsoft.com/office/drawing/2014/main" id="{00000000-0008-0000-0700-0000B35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1236" name="Line 28">
          <a:extLst>
            <a:ext uri="{FF2B5EF4-FFF2-40B4-BE49-F238E27FC236}">
              <a16:creationId xmlns:a16="http://schemas.microsoft.com/office/drawing/2014/main" id="{00000000-0008-0000-0700-0000B45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1237" name="Line 29">
          <a:extLst>
            <a:ext uri="{FF2B5EF4-FFF2-40B4-BE49-F238E27FC236}">
              <a16:creationId xmlns:a16="http://schemas.microsoft.com/office/drawing/2014/main" id="{00000000-0008-0000-0700-0000B55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8" name="Line 78">
          <a:extLst>
            <a:ext uri="{FF2B5EF4-FFF2-40B4-BE49-F238E27FC236}">
              <a16:creationId xmlns:a16="http://schemas.microsoft.com/office/drawing/2014/main" id="{00000000-0008-0000-0700-0000B6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9" name="Line 86">
          <a:extLst>
            <a:ext uri="{FF2B5EF4-FFF2-40B4-BE49-F238E27FC236}">
              <a16:creationId xmlns:a16="http://schemas.microsoft.com/office/drawing/2014/main" id="{00000000-0008-0000-0700-0000B7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0" name="Line 109">
          <a:extLst>
            <a:ext uri="{FF2B5EF4-FFF2-40B4-BE49-F238E27FC236}">
              <a16:creationId xmlns:a16="http://schemas.microsoft.com/office/drawing/2014/main" id="{00000000-0008-0000-0700-0000B8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1" name="Line 117">
          <a:extLst>
            <a:ext uri="{FF2B5EF4-FFF2-40B4-BE49-F238E27FC236}">
              <a16:creationId xmlns:a16="http://schemas.microsoft.com/office/drawing/2014/main" id="{00000000-0008-0000-0700-0000B9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2" name="Line 140">
          <a:extLst>
            <a:ext uri="{FF2B5EF4-FFF2-40B4-BE49-F238E27FC236}">
              <a16:creationId xmlns:a16="http://schemas.microsoft.com/office/drawing/2014/main" id="{00000000-0008-0000-0700-0000BA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3" name="Line 148">
          <a:extLst>
            <a:ext uri="{FF2B5EF4-FFF2-40B4-BE49-F238E27FC236}">
              <a16:creationId xmlns:a16="http://schemas.microsoft.com/office/drawing/2014/main" id="{00000000-0008-0000-0700-0000BB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4" name="Line 171">
          <a:extLst>
            <a:ext uri="{FF2B5EF4-FFF2-40B4-BE49-F238E27FC236}">
              <a16:creationId xmlns:a16="http://schemas.microsoft.com/office/drawing/2014/main" id="{00000000-0008-0000-0700-0000BC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5" name="Line 179">
          <a:extLst>
            <a:ext uri="{FF2B5EF4-FFF2-40B4-BE49-F238E27FC236}">
              <a16:creationId xmlns:a16="http://schemas.microsoft.com/office/drawing/2014/main" id="{00000000-0008-0000-0700-0000BD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6" name="Line 202">
          <a:extLst>
            <a:ext uri="{FF2B5EF4-FFF2-40B4-BE49-F238E27FC236}">
              <a16:creationId xmlns:a16="http://schemas.microsoft.com/office/drawing/2014/main" id="{00000000-0008-0000-0700-0000BE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1247" name="AutoShape 209">
          <a:extLst>
            <a:ext uri="{FF2B5EF4-FFF2-40B4-BE49-F238E27FC236}">
              <a16:creationId xmlns:a16="http://schemas.microsoft.com/office/drawing/2014/main" id="{00000000-0008-0000-0700-0000BF5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8" name="Line 210">
          <a:extLst>
            <a:ext uri="{FF2B5EF4-FFF2-40B4-BE49-F238E27FC236}">
              <a16:creationId xmlns:a16="http://schemas.microsoft.com/office/drawing/2014/main" id="{00000000-0008-0000-0700-0000C05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1249" name="AutoShape 212">
          <a:extLst>
            <a:ext uri="{FF2B5EF4-FFF2-40B4-BE49-F238E27FC236}">
              <a16:creationId xmlns:a16="http://schemas.microsoft.com/office/drawing/2014/main" id="{00000000-0008-0000-0700-0000C15C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1250" name="Line 213">
          <a:extLst>
            <a:ext uri="{FF2B5EF4-FFF2-40B4-BE49-F238E27FC236}">
              <a16:creationId xmlns:a16="http://schemas.microsoft.com/office/drawing/2014/main" id="{00000000-0008-0000-0700-0000C25C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1251" name="Line 224">
          <a:extLst>
            <a:ext uri="{FF2B5EF4-FFF2-40B4-BE49-F238E27FC236}">
              <a16:creationId xmlns:a16="http://schemas.microsoft.com/office/drawing/2014/main" id="{00000000-0008-0000-0700-0000C35C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1252" name="Line 222">
          <a:extLst>
            <a:ext uri="{FF2B5EF4-FFF2-40B4-BE49-F238E27FC236}">
              <a16:creationId xmlns:a16="http://schemas.microsoft.com/office/drawing/2014/main" id="{00000000-0008-0000-0700-0000C45C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1253" name="グループ化 41">
          <a:extLst>
            <a:ext uri="{FF2B5EF4-FFF2-40B4-BE49-F238E27FC236}">
              <a16:creationId xmlns:a16="http://schemas.microsoft.com/office/drawing/2014/main" id="{00000000-0008-0000-0700-0000C55C0E00}"/>
            </a:ext>
          </a:extLst>
        </xdr:cNvPr>
        <xdr:cNvGrpSpPr>
          <a:grpSpLocks/>
        </xdr:cNvGrpSpPr>
      </xdr:nvGrpSpPr>
      <xdr:grpSpPr bwMode="auto">
        <a:xfrm>
          <a:off x="1685925" y="2178050"/>
          <a:ext cx="609600" cy="641350"/>
          <a:chOff x="144780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1254" name="Line 5">
          <a:extLst>
            <a:ext uri="{FF2B5EF4-FFF2-40B4-BE49-F238E27FC236}">
              <a16:creationId xmlns:a16="http://schemas.microsoft.com/office/drawing/2014/main" id="{00000000-0008-0000-0700-0000C65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1255" name="Line 5">
          <a:extLst>
            <a:ext uri="{FF2B5EF4-FFF2-40B4-BE49-F238E27FC236}">
              <a16:creationId xmlns:a16="http://schemas.microsoft.com/office/drawing/2014/main" id="{00000000-0008-0000-0700-0000C75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1256" name="Line 224">
          <a:extLst>
            <a:ext uri="{FF2B5EF4-FFF2-40B4-BE49-F238E27FC236}">
              <a16:creationId xmlns:a16="http://schemas.microsoft.com/office/drawing/2014/main" id="{00000000-0008-0000-0700-0000C85C0E00}"/>
            </a:ext>
          </a:extLst>
        </xdr:cNvPr>
        <xdr:cNvSpPr>
          <a:spLocks noChangeShapeType="1"/>
        </xdr:cNvSpPr>
      </xdr:nvSpPr>
      <xdr:spPr bwMode="auto">
        <a:xfrm rot="-5400000">
          <a:off x="73533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1257" name="Line 1">
          <a:extLst>
            <a:ext uri="{FF2B5EF4-FFF2-40B4-BE49-F238E27FC236}">
              <a16:creationId xmlns:a16="http://schemas.microsoft.com/office/drawing/2014/main" id="{00000000-0008-0000-0700-0000C95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1258" name="Line 1">
          <a:extLst>
            <a:ext uri="{FF2B5EF4-FFF2-40B4-BE49-F238E27FC236}">
              <a16:creationId xmlns:a16="http://schemas.microsoft.com/office/drawing/2014/main" id="{00000000-0008-0000-0700-0000CA5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9221" name="Line 1">
          <a:extLst>
            <a:ext uri="{FF2B5EF4-FFF2-40B4-BE49-F238E27FC236}">
              <a16:creationId xmlns:a16="http://schemas.microsoft.com/office/drawing/2014/main" id="{00000000-0008-0000-0800-0000D55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9222" name="Line 2">
          <a:extLst>
            <a:ext uri="{FF2B5EF4-FFF2-40B4-BE49-F238E27FC236}">
              <a16:creationId xmlns:a16="http://schemas.microsoft.com/office/drawing/2014/main" id="{00000000-0008-0000-0800-0000D65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9223" name="Line 3">
          <a:extLst>
            <a:ext uri="{FF2B5EF4-FFF2-40B4-BE49-F238E27FC236}">
              <a16:creationId xmlns:a16="http://schemas.microsoft.com/office/drawing/2014/main" id="{00000000-0008-0000-0800-0000D75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9224" name="Line 4">
          <a:extLst>
            <a:ext uri="{FF2B5EF4-FFF2-40B4-BE49-F238E27FC236}">
              <a16:creationId xmlns:a16="http://schemas.microsoft.com/office/drawing/2014/main" id="{00000000-0008-0000-0800-0000D85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9225" name="Line 5">
          <a:extLst>
            <a:ext uri="{FF2B5EF4-FFF2-40B4-BE49-F238E27FC236}">
              <a16:creationId xmlns:a16="http://schemas.microsoft.com/office/drawing/2014/main" id="{00000000-0008-0000-0800-0000D95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9226" name="Line 6">
          <a:extLst>
            <a:ext uri="{FF2B5EF4-FFF2-40B4-BE49-F238E27FC236}">
              <a16:creationId xmlns:a16="http://schemas.microsoft.com/office/drawing/2014/main" id="{00000000-0008-0000-0800-0000DA5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9227" name="Line 7">
          <a:extLst>
            <a:ext uri="{FF2B5EF4-FFF2-40B4-BE49-F238E27FC236}">
              <a16:creationId xmlns:a16="http://schemas.microsoft.com/office/drawing/2014/main" id="{00000000-0008-0000-0800-0000DB5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28" name="Line 8">
          <a:extLst>
            <a:ext uri="{FF2B5EF4-FFF2-40B4-BE49-F238E27FC236}">
              <a16:creationId xmlns:a16="http://schemas.microsoft.com/office/drawing/2014/main" id="{00000000-0008-0000-0800-0000DC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9229" name="Line 9">
          <a:extLst>
            <a:ext uri="{FF2B5EF4-FFF2-40B4-BE49-F238E27FC236}">
              <a16:creationId xmlns:a16="http://schemas.microsoft.com/office/drawing/2014/main" id="{00000000-0008-0000-0800-0000DD5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0" name="Line 16">
          <a:extLst>
            <a:ext uri="{FF2B5EF4-FFF2-40B4-BE49-F238E27FC236}">
              <a16:creationId xmlns:a16="http://schemas.microsoft.com/office/drawing/2014/main" id="{00000000-0008-0000-0800-0000DE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9231" name="Line 27">
          <a:extLst>
            <a:ext uri="{FF2B5EF4-FFF2-40B4-BE49-F238E27FC236}">
              <a16:creationId xmlns:a16="http://schemas.microsoft.com/office/drawing/2014/main" id="{00000000-0008-0000-0800-0000DF5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9232" name="Line 28">
          <a:extLst>
            <a:ext uri="{FF2B5EF4-FFF2-40B4-BE49-F238E27FC236}">
              <a16:creationId xmlns:a16="http://schemas.microsoft.com/office/drawing/2014/main" id="{00000000-0008-0000-0800-0000E05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9233" name="Line 29">
          <a:extLst>
            <a:ext uri="{FF2B5EF4-FFF2-40B4-BE49-F238E27FC236}">
              <a16:creationId xmlns:a16="http://schemas.microsoft.com/office/drawing/2014/main" id="{00000000-0008-0000-0800-0000E15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4" name="Line 77">
          <a:extLst>
            <a:ext uri="{FF2B5EF4-FFF2-40B4-BE49-F238E27FC236}">
              <a16:creationId xmlns:a16="http://schemas.microsoft.com/office/drawing/2014/main" id="{00000000-0008-0000-0800-0000E2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5" name="Line 85">
          <a:extLst>
            <a:ext uri="{FF2B5EF4-FFF2-40B4-BE49-F238E27FC236}">
              <a16:creationId xmlns:a16="http://schemas.microsoft.com/office/drawing/2014/main" id="{00000000-0008-0000-0800-0000E3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6" name="Line 108">
          <a:extLst>
            <a:ext uri="{FF2B5EF4-FFF2-40B4-BE49-F238E27FC236}">
              <a16:creationId xmlns:a16="http://schemas.microsoft.com/office/drawing/2014/main" id="{00000000-0008-0000-0800-0000E4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7" name="Line 116">
          <a:extLst>
            <a:ext uri="{FF2B5EF4-FFF2-40B4-BE49-F238E27FC236}">
              <a16:creationId xmlns:a16="http://schemas.microsoft.com/office/drawing/2014/main" id="{00000000-0008-0000-0800-0000E5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8" name="Line 139">
          <a:extLst>
            <a:ext uri="{FF2B5EF4-FFF2-40B4-BE49-F238E27FC236}">
              <a16:creationId xmlns:a16="http://schemas.microsoft.com/office/drawing/2014/main" id="{00000000-0008-0000-0800-0000E6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9" name="Line 147">
          <a:extLst>
            <a:ext uri="{FF2B5EF4-FFF2-40B4-BE49-F238E27FC236}">
              <a16:creationId xmlns:a16="http://schemas.microsoft.com/office/drawing/2014/main" id="{00000000-0008-0000-0800-0000E7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0" name="Line 170">
          <a:extLst>
            <a:ext uri="{FF2B5EF4-FFF2-40B4-BE49-F238E27FC236}">
              <a16:creationId xmlns:a16="http://schemas.microsoft.com/office/drawing/2014/main" id="{00000000-0008-0000-0800-0000E8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1" name="Line 178">
          <a:extLst>
            <a:ext uri="{FF2B5EF4-FFF2-40B4-BE49-F238E27FC236}">
              <a16:creationId xmlns:a16="http://schemas.microsoft.com/office/drawing/2014/main" id="{00000000-0008-0000-0800-0000E9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2" name="Line 201">
          <a:extLst>
            <a:ext uri="{FF2B5EF4-FFF2-40B4-BE49-F238E27FC236}">
              <a16:creationId xmlns:a16="http://schemas.microsoft.com/office/drawing/2014/main" id="{00000000-0008-0000-0800-0000EA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9243" name="AutoShape 208">
          <a:extLst>
            <a:ext uri="{FF2B5EF4-FFF2-40B4-BE49-F238E27FC236}">
              <a16:creationId xmlns:a16="http://schemas.microsoft.com/office/drawing/2014/main" id="{00000000-0008-0000-0800-0000EB5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4" name="Line 209">
          <a:extLst>
            <a:ext uri="{FF2B5EF4-FFF2-40B4-BE49-F238E27FC236}">
              <a16:creationId xmlns:a16="http://schemas.microsoft.com/office/drawing/2014/main" id="{00000000-0008-0000-0800-0000EC5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39245" name="AutoShape 211">
          <a:extLst>
            <a:ext uri="{FF2B5EF4-FFF2-40B4-BE49-F238E27FC236}">
              <a16:creationId xmlns:a16="http://schemas.microsoft.com/office/drawing/2014/main" id="{00000000-0008-0000-0800-0000ED540E00}"/>
            </a:ext>
          </a:extLst>
        </xdr:cNvPr>
        <xdr:cNvSpPr>
          <a:spLocks/>
        </xdr:cNvSpPr>
      </xdr:nvSpPr>
      <xdr:spPr bwMode="auto">
        <a:xfrm>
          <a:off x="132111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9246" name="Line 212">
          <a:extLst>
            <a:ext uri="{FF2B5EF4-FFF2-40B4-BE49-F238E27FC236}">
              <a16:creationId xmlns:a16="http://schemas.microsoft.com/office/drawing/2014/main" id="{00000000-0008-0000-0800-0000EE54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39247" name="Line 223">
          <a:extLst>
            <a:ext uri="{FF2B5EF4-FFF2-40B4-BE49-F238E27FC236}">
              <a16:creationId xmlns:a16="http://schemas.microsoft.com/office/drawing/2014/main" id="{00000000-0008-0000-0800-0000EF54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9248" name="Line 221">
          <a:extLst>
            <a:ext uri="{FF2B5EF4-FFF2-40B4-BE49-F238E27FC236}">
              <a16:creationId xmlns:a16="http://schemas.microsoft.com/office/drawing/2014/main" id="{00000000-0008-0000-0800-0000F054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9249" name="グループ化 41">
          <a:extLst>
            <a:ext uri="{FF2B5EF4-FFF2-40B4-BE49-F238E27FC236}">
              <a16:creationId xmlns:a16="http://schemas.microsoft.com/office/drawing/2014/main" id="{00000000-0008-0000-0800-0000F1540E00}"/>
            </a:ext>
          </a:extLst>
        </xdr:cNvPr>
        <xdr:cNvGrpSpPr>
          <a:grpSpLocks/>
        </xdr:cNvGrpSpPr>
      </xdr:nvGrpSpPr>
      <xdr:grpSpPr bwMode="auto">
        <a:xfrm>
          <a:off x="1685925" y="2178050"/>
          <a:ext cx="609600" cy="641350"/>
          <a:chOff x="144780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9250" name="Line 5">
          <a:extLst>
            <a:ext uri="{FF2B5EF4-FFF2-40B4-BE49-F238E27FC236}">
              <a16:creationId xmlns:a16="http://schemas.microsoft.com/office/drawing/2014/main" id="{00000000-0008-0000-0800-0000F25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9251" name="Line 5">
          <a:extLst>
            <a:ext uri="{FF2B5EF4-FFF2-40B4-BE49-F238E27FC236}">
              <a16:creationId xmlns:a16="http://schemas.microsoft.com/office/drawing/2014/main" id="{00000000-0008-0000-0800-0000F35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39252" name="Line 223">
          <a:extLst>
            <a:ext uri="{FF2B5EF4-FFF2-40B4-BE49-F238E27FC236}">
              <a16:creationId xmlns:a16="http://schemas.microsoft.com/office/drawing/2014/main" id="{00000000-0008-0000-0800-0000F4540E00}"/>
            </a:ext>
          </a:extLst>
        </xdr:cNvPr>
        <xdr:cNvSpPr>
          <a:spLocks noChangeShapeType="1"/>
        </xdr:cNvSpPr>
      </xdr:nvSpPr>
      <xdr:spPr bwMode="auto">
        <a:xfrm rot="-5400000">
          <a:off x="73866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9253" name="Line 1">
          <a:extLst>
            <a:ext uri="{FF2B5EF4-FFF2-40B4-BE49-F238E27FC236}">
              <a16:creationId xmlns:a16="http://schemas.microsoft.com/office/drawing/2014/main" id="{00000000-0008-0000-0800-0000F55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9254" name="Line 1">
          <a:extLst>
            <a:ext uri="{FF2B5EF4-FFF2-40B4-BE49-F238E27FC236}">
              <a16:creationId xmlns:a16="http://schemas.microsoft.com/office/drawing/2014/main" id="{00000000-0008-0000-0800-0000F65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2247" name="Line 1">
          <a:extLst>
            <a:ext uri="{FF2B5EF4-FFF2-40B4-BE49-F238E27FC236}">
              <a16:creationId xmlns:a16="http://schemas.microsoft.com/office/drawing/2014/main" id="{00000000-0008-0000-0900-0000A76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2248" name="Line 2">
          <a:extLst>
            <a:ext uri="{FF2B5EF4-FFF2-40B4-BE49-F238E27FC236}">
              <a16:creationId xmlns:a16="http://schemas.microsoft.com/office/drawing/2014/main" id="{00000000-0008-0000-0900-0000A86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2249" name="Line 3">
          <a:extLst>
            <a:ext uri="{FF2B5EF4-FFF2-40B4-BE49-F238E27FC236}">
              <a16:creationId xmlns:a16="http://schemas.microsoft.com/office/drawing/2014/main" id="{00000000-0008-0000-0900-0000A96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2250" name="Line 4">
          <a:extLst>
            <a:ext uri="{FF2B5EF4-FFF2-40B4-BE49-F238E27FC236}">
              <a16:creationId xmlns:a16="http://schemas.microsoft.com/office/drawing/2014/main" id="{00000000-0008-0000-0900-0000AA6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2251" name="Line 5">
          <a:extLst>
            <a:ext uri="{FF2B5EF4-FFF2-40B4-BE49-F238E27FC236}">
              <a16:creationId xmlns:a16="http://schemas.microsoft.com/office/drawing/2014/main" id="{00000000-0008-0000-0900-0000AB6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2252" name="Line 6">
          <a:extLst>
            <a:ext uri="{FF2B5EF4-FFF2-40B4-BE49-F238E27FC236}">
              <a16:creationId xmlns:a16="http://schemas.microsoft.com/office/drawing/2014/main" id="{00000000-0008-0000-0900-0000AC6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2253" name="Line 7">
          <a:extLst>
            <a:ext uri="{FF2B5EF4-FFF2-40B4-BE49-F238E27FC236}">
              <a16:creationId xmlns:a16="http://schemas.microsoft.com/office/drawing/2014/main" id="{00000000-0008-0000-0900-0000AD6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54" name="Line 8">
          <a:extLst>
            <a:ext uri="{FF2B5EF4-FFF2-40B4-BE49-F238E27FC236}">
              <a16:creationId xmlns:a16="http://schemas.microsoft.com/office/drawing/2014/main" id="{00000000-0008-0000-0900-0000AE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2255" name="Line 9">
          <a:extLst>
            <a:ext uri="{FF2B5EF4-FFF2-40B4-BE49-F238E27FC236}">
              <a16:creationId xmlns:a16="http://schemas.microsoft.com/office/drawing/2014/main" id="{00000000-0008-0000-0900-0000AF6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56" name="Line 16">
          <a:extLst>
            <a:ext uri="{FF2B5EF4-FFF2-40B4-BE49-F238E27FC236}">
              <a16:creationId xmlns:a16="http://schemas.microsoft.com/office/drawing/2014/main" id="{00000000-0008-0000-0900-0000B0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2257" name="Line 27">
          <a:extLst>
            <a:ext uri="{FF2B5EF4-FFF2-40B4-BE49-F238E27FC236}">
              <a16:creationId xmlns:a16="http://schemas.microsoft.com/office/drawing/2014/main" id="{00000000-0008-0000-0900-0000B16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2258" name="Line 28">
          <a:extLst>
            <a:ext uri="{FF2B5EF4-FFF2-40B4-BE49-F238E27FC236}">
              <a16:creationId xmlns:a16="http://schemas.microsoft.com/office/drawing/2014/main" id="{00000000-0008-0000-0900-0000B26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2259" name="Line 29">
          <a:extLst>
            <a:ext uri="{FF2B5EF4-FFF2-40B4-BE49-F238E27FC236}">
              <a16:creationId xmlns:a16="http://schemas.microsoft.com/office/drawing/2014/main" id="{00000000-0008-0000-0900-0000B36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0" name="Line 77">
          <a:extLst>
            <a:ext uri="{FF2B5EF4-FFF2-40B4-BE49-F238E27FC236}">
              <a16:creationId xmlns:a16="http://schemas.microsoft.com/office/drawing/2014/main" id="{00000000-0008-0000-0900-0000B4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1" name="Line 85">
          <a:extLst>
            <a:ext uri="{FF2B5EF4-FFF2-40B4-BE49-F238E27FC236}">
              <a16:creationId xmlns:a16="http://schemas.microsoft.com/office/drawing/2014/main" id="{00000000-0008-0000-0900-0000B5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2" name="Line 108">
          <a:extLst>
            <a:ext uri="{FF2B5EF4-FFF2-40B4-BE49-F238E27FC236}">
              <a16:creationId xmlns:a16="http://schemas.microsoft.com/office/drawing/2014/main" id="{00000000-0008-0000-0900-0000B6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3" name="Line 116">
          <a:extLst>
            <a:ext uri="{FF2B5EF4-FFF2-40B4-BE49-F238E27FC236}">
              <a16:creationId xmlns:a16="http://schemas.microsoft.com/office/drawing/2014/main" id="{00000000-0008-0000-0900-0000B7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4" name="Line 139">
          <a:extLst>
            <a:ext uri="{FF2B5EF4-FFF2-40B4-BE49-F238E27FC236}">
              <a16:creationId xmlns:a16="http://schemas.microsoft.com/office/drawing/2014/main" id="{00000000-0008-0000-0900-0000B8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5" name="Line 147">
          <a:extLst>
            <a:ext uri="{FF2B5EF4-FFF2-40B4-BE49-F238E27FC236}">
              <a16:creationId xmlns:a16="http://schemas.microsoft.com/office/drawing/2014/main" id="{00000000-0008-0000-0900-0000B9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6" name="Line 170">
          <a:extLst>
            <a:ext uri="{FF2B5EF4-FFF2-40B4-BE49-F238E27FC236}">
              <a16:creationId xmlns:a16="http://schemas.microsoft.com/office/drawing/2014/main" id="{00000000-0008-0000-0900-0000BA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7" name="Line 178">
          <a:extLst>
            <a:ext uri="{FF2B5EF4-FFF2-40B4-BE49-F238E27FC236}">
              <a16:creationId xmlns:a16="http://schemas.microsoft.com/office/drawing/2014/main" id="{00000000-0008-0000-0900-0000BB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8" name="Line 201">
          <a:extLst>
            <a:ext uri="{FF2B5EF4-FFF2-40B4-BE49-F238E27FC236}">
              <a16:creationId xmlns:a16="http://schemas.microsoft.com/office/drawing/2014/main" id="{00000000-0008-0000-0900-0000BC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2269" name="AutoShape 208">
          <a:extLst>
            <a:ext uri="{FF2B5EF4-FFF2-40B4-BE49-F238E27FC236}">
              <a16:creationId xmlns:a16="http://schemas.microsoft.com/office/drawing/2014/main" id="{00000000-0008-0000-0900-0000BD6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70" name="Line 209">
          <a:extLst>
            <a:ext uri="{FF2B5EF4-FFF2-40B4-BE49-F238E27FC236}">
              <a16:creationId xmlns:a16="http://schemas.microsoft.com/office/drawing/2014/main" id="{00000000-0008-0000-0900-0000BE6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2271" name="AutoShape 211">
          <a:extLst>
            <a:ext uri="{FF2B5EF4-FFF2-40B4-BE49-F238E27FC236}">
              <a16:creationId xmlns:a16="http://schemas.microsoft.com/office/drawing/2014/main" id="{00000000-0008-0000-0900-0000BF60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2272" name="Line 212">
          <a:extLst>
            <a:ext uri="{FF2B5EF4-FFF2-40B4-BE49-F238E27FC236}">
              <a16:creationId xmlns:a16="http://schemas.microsoft.com/office/drawing/2014/main" id="{00000000-0008-0000-0900-0000C0600E00}"/>
            </a:ext>
          </a:extLst>
        </xdr:cNvPr>
        <xdr:cNvSpPr>
          <a:spLocks noChangeShapeType="1"/>
        </xdr:cNvSpPr>
      </xdr:nvSpPr>
      <xdr:spPr bwMode="auto">
        <a:xfrm flipH="1">
          <a:off x="132111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2273" name="Line 223">
          <a:extLst>
            <a:ext uri="{FF2B5EF4-FFF2-40B4-BE49-F238E27FC236}">
              <a16:creationId xmlns:a16="http://schemas.microsoft.com/office/drawing/2014/main" id="{00000000-0008-0000-0900-0000C16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2274" name="Line 221">
          <a:extLst>
            <a:ext uri="{FF2B5EF4-FFF2-40B4-BE49-F238E27FC236}">
              <a16:creationId xmlns:a16="http://schemas.microsoft.com/office/drawing/2014/main" id="{00000000-0008-0000-0900-0000C26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2275" name="グループ化 41">
          <a:extLst>
            <a:ext uri="{FF2B5EF4-FFF2-40B4-BE49-F238E27FC236}">
              <a16:creationId xmlns:a16="http://schemas.microsoft.com/office/drawing/2014/main" id="{00000000-0008-0000-0900-0000C3600E00}"/>
            </a:ext>
          </a:extLst>
        </xdr:cNvPr>
        <xdr:cNvGrpSpPr>
          <a:grpSpLocks/>
        </xdr:cNvGrpSpPr>
      </xdr:nvGrpSpPr>
      <xdr:grpSpPr bwMode="auto">
        <a:xfrm>
          <a:off x="1685925" y="2197100"/>
          <a:ext cx="609600" cy="641350"/>
          <a:chOff x="144780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2276" name="Line 5">
          <a:extLst>
            <a:ext uri="{FF2B5EF4-FFF2-40B4-BE49-F238E27FC236}">
              <a16:creationId xmlns:a16="http://schemas.microsoft.com/office/drawing/2014/main" id="{00000000-0008-0000-0900-0000C460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2277" name="Line 5">
          <a:extLst>
            <a:ext uri="{FF2B5EF4-FFF2-40B4-BE49-F238E27FC236}">
              <a16:creationId xmlns:a16="http://schemas.microsoft.com/office/drawing/2014/main" id="{00000000-0008-0000-0900-0000C560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2278" name="Line 223">
          <a:extLst>
            <a:ext uri="{FF2B5EF4-FFF2-40B4-BE49-F238E27FC236}">
              <a16:creationId xmlns:a16="http://schemas.microsoft.com/office/drawing/2014/main" id="{00000000-0008-0000-0900-0000C6600E00}"/>
            </a:ext>
          </a:extLst>
        </xdr:cNvPr>
        <xdr:cNvSpPr>
          <a:spLocks noChangeShapeType="1"/>
        </xdr:cNvSpPr>
      </xdr:nvSpPr>
      <xdr:spPr bwMode="auto">
        <a:xfrm rot="-5400000">
          <a:off x="73533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2279" name="Line 1">
          <a:extLst>
            <a:ext uri="{FF2B5EF4-FFF2-40B4-BE49-F238E27FC236}">
              <a16:creationId xmlns:a16="http://schemas.microsoft.com/office/drawing/2014/main" id="{00000000-0008-0000-0900-0000C76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2280" name="Line 1">
          <a:extLst>
            <a:ext uri="{FF2B5EF4-FFF2-40B4-BE49-F238E27FC236}">
              <a16:creationId xmlns:a16="http://schemas.microsoft.com/office/drawing/2014/main" id="{00000000-0008-0000-0900-0000C86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BB144"/>
  <sheetViews>
    <sheetView showGridLines="0" tabSelected="1" view="pageBreakPreview" topLeftCell="A26" zoomScaleNormal="100" zoomScaleSheetLayoutView="100" workbookViewId="0">
      <selection activeCell="F47" sqref="F47:L48"/>
    </sheetView>
  </sheetViews>
  <sheetFormatPr defaultColWidth="9" defaultRowHeight="12" x14ac:dyDescent="0.15"/>
  <cols>
    <col min="1" max="1" width="1" style="26" customWidth="1"/>
    <col min="2" max="2" width="3.375" style="26" customWidth="1"/>
    <col min="3" max="3" width="3.375" style="25" customWidth="1"/>
    <col min="4" max="4" width="3.875" style="25" customWidth="1"/>
    <col min="5" max="5" width="9.625" style="25" customWidth="1"/>
    <col min="6" max="6" width="2.875" style="25" customWidth="1"/>
    <col min="7" max="7" width="6.875" style="25" customWidth="1"/>
    <col min="8" max="8" width="13.875" style="25" customWidth="1"/>
    <col min="9" max="9" width="5.875" style="25" customWidth="1"/>
    <col min="10" max="10" width="3.875" style="25" customWidth="1"/>
    <col min="11" max="11" width="10.875" style="25" customWidth="1"/>
    <col min="12" max="12" width="6.875" style="25" customWidth="1"/>
    <col min="13" max="13" width="7.875" style="25" customWidth="1"/>
    <col min="14" max="14" width="6.875" style="25" customWidth="1"/>
    <col min="15" max="15" width="7.875" style="25" customWidth="1"/>
    <col min="16" max="16" width="2.125" style="25" customWidth="1"/>
    <col min="17" max="17" width="9" style="25"/>
    <col min="18" max="18" width="9" style="48"/>
    <col min="19" max="19" width="10.875" style="48" customWidth="1"/>
    <col min="20" max="20" width="9" style="48"/>
    <col min="21" max="21" width="13.375" style="48" customWidth="1"/>
    <col min="22" max="27" width="9" style="48"/>
    <col min="28" max="28" width="33.875" style="48" customWidth="1"/>
    <col min="29" max="48" width="9" style="48"/>
    <col min="49" max="16384" width="9" style="25"/>
  </cols>
  <sheetData>
    <row r="2" spans="1:54" ht="13.5" x14ac:dyDescent="0.15">
      <c r="C2" s="24" t="s">
        <v>50</v>
      </c>
    </row>
    <row r="3" spans="1:54" ht="13.5" x14ac:dyDescent="0.15">
      <c r="C3" s="24" t="s">
        <v>159</v>
      </c>
    </row>
    <row r="4" spans="1:54" s="83" customFormat="1" ht="13.5" x14ac:dyDescent="0.15">
      <c r="A4" s="82"/>
      <c r="B4" s="82"/>
      <c r="C4" s="24" t="s">
        <v>358</v>
      </c>
      <c r="E4" s="104"/>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row>
    <row r="5" spans="1:54" s="346" customFormat="1" ht="13.5" x14ac:dyDescent="0.15">
      <c r="A5" s="344"/>
      <c r="B5" s="344"/>
      <c r="C5" s="351" t="s">
        <v>345</v>
      </c>
      <c r="E5" s="347"/>
      <c r="X5" s="348"/>
      <c r="Y5" s="348"/>
      <c r="Z5" s="348"/>
      <c r="AA5" s="348"/>
      <c r="AB5" s="348"/>
      <c r="AC5" s="348"/>
      <c r="AD5" s="348"/>
      <c r="AE5" s="348"/>
      <c r="AF5" s="348"/>
      <c r="AG5" s="348"/>
      <c r="AH5" s="348"/>
      <c r="AI5" s="348"/>
      <c r="AJ5" s="348"/>
      <c r="AK5" s="348"/>
      <c r="AL5" s="348"/>
      <c r="AM5" s="348"/>
      <c r="AN5" s="348"/>
      <c r="AO5" s="348"/>
      <c r="AP5" s="348"/>
      <c r="AQ5" s="348"/>
      <c r="AR5" s="348"/>
      <c r="AS5" s="348"/>
      <c r="AT5" s="348"/>
      <c r="AU5" s="348"/>
      <c r="AV5" s="348"/>
      <c r="AW5" s="348"/>
      <c r="AX5" s="348"/>
      <c r="AY5" s="348"/>
      <c r="AZ5" s="348"/>
      <c r="BA5" s="348"/>
      <c r="BB5" s="348"/>
    </row>
    <row r="6" spans="1:54" ht="13.5" x14ac:dyDescent="0.15">
      <c r="C6" s="24"/>
    </row>
    <row r="7" spans="1:54" ht="13.5" x14ac:dyDescent="0.15">
      <c r="C7" s="24" t="s">
        <v>2</v>
      </c>
      <c r="Q7" s="24"/>
    </row>
    <row r="8" spans="1:54" s="346" customFormat="1" ht="13.5" x14ac:dyDescent="0.15">
      <c r="A8" s="344"/>
      <c r="B8" s="344"/>
      <c r="C8" s="351" t="s">
        <v>347</v>
      </c>
      <c r="D8" s="352"/>
      <c r="E8" s="352"/>
      <c r="F8" s="352"/>
      <c r="G8" s="353"/>
      <c r="H8" s="353"/>
      <c r="I8" s="353"/>
      <c r="J8" s="353"/>
      <c r="K8" s="353"/>
      <c r="L8" s="353"/>
      <c r="M8" s="353"/>
      <c r="N8" s="353"/>
      <c r="O8" s="353"/>
      <c r="P8" s="353"/>
      <c r="Q8" s="353"/>
      <c r="R8" s="353"/>
      <c r="W8" s="345"/>
      <c r="X8" s="349"/>
      <c r="Y8" s="350"/>
      <c r="Z8" s="348"/>
      <c r="AA8" s="348"/>
      <c r="AB8" s="348"/>
      <c r="AC8" s="348"/>
      <c r="AD8" s="348"/>
      <c r="AE8" s="348"/>
      <c r="AF8" s="348"/>
      <c r="AG8" s="348"/>
      <c r="AH8" s="348"/>
      <c r="AI8" s="348"/>
      <c r="AJ8" s="348"/>
      <c r="AK8" s="348"/>
      <c r="AL8" s="348"/>
      <c r="AM8" s="348"/>
      <c r="AN8" s="348"/>
      <c r="AO8" s="348"/>
      <c r="AP8" s="348"/>
      <c r="AQ8" s="348"/>
      <c r="AR8" s="348"/>
      <c r="AS8" s="348"/>
      <c r="AT8" s="348"/>
      <c r="AU8" s="348"/>
      <c r="AV8" s="348"/>
      <c r="AW8" s="348"/>
      <c r="AX8" s="348"/>
      <c r="AY8" s="348"/>
      <c r="AZ8" s="348"/>
      <c r="BA8" s="348"/>
      <c r="BB8" s="348"/>
    </row>
    <row r="9" spans="1:54" s="346" customFormat="1" ht="13.5" x14ac:dyDescent="0.15">
      <c r="A9" s="344"/>
      <c r="B9" s="344"/>
      <c r="C9" s="351"/>
      <c r="D9" s="351" t="s">
        <v>434</v>
      </c>
      <c r="E9" s="352"/>
      <c r="F9" s="352"/>
      <c r="G9" s="353"/>
      <c r="H9" s="353"/>
      <c r="I9" s="353"/>
      <c r="J9" s="353"/>
      <c r="K9" s="353"/>
      <c r="L9" s="353"/>
      <c r="M9" s="353"/>
      <c r="N9" s="353"/>
      <c r="O9" s="353"/>
      <c r="P9" s="353"/>
      <c r="Q9" s="353"/>
      <c r="R9" s="353"/>
      <c r="W9" s="345"/>
      <c r="X9" s="349"/>
      <c r="Y9" s="350"/>
      <c r="Z9" s="348"/>
      <c r="AA9" s="348"/>
      <c r="AB9" s="348"/>
      <c r="AC9" s="348"/>
      <c r="AD9" s="348"/>
      <c r="AE9" s="348"/>
      <c r="AF9" s="348"/>
      <c r="AG9" s="348"/>
      <c r="AH9" s="348"/>
      <c r="AI9" s="348"/>
      <c r="AJ9" s="348"/>
      <c r="AK9" s="348"/>
      <c r="AL9" s="348"/>
      <c r="AM9" s="348"/>
      <c r="AN9" s="348"/>
      <c r="AO9" s="348"/>
      <c r="AP9" s="348"/>
      <c r="AQ9" s="348"/>
      <c r="AR9" s="348"/>
      <c r="AS9" s="348"/>
      <c r="AT9" s="348"/>
      <c r="AU9" s="348"/>
      <c r="AV9" s="348"/>
      <c r="AW9" s="348"/>
      <c r="AX9" s="348"/>
      <c r="AY9" s="348"/>
      <c r="AZ9" s="348"/>
      <c r="BA9" s="348"/>
      <c r="BB9" s="348"/>
    </row>
    <row r="10" spans="1:54" s="346" customFormat="1" ht="13.5" x14ac:dyDescent="0.15">
      <c r="A10" s="344"/>
      <c r="B10" s="344"/>
      <c r="C10" s="354"/>
      <c r="D10" s="354"/>
      <c r="E10" s="351" t="s">
        <v>436</v>
      </c>
      <c r="F10" s="353"/>
      <c r="G10" s="353"/>
      <c r="H10" s="353"/>
      <c r="I10" s="353"/>
      <c r="J10" s="353"/>
      <c r="K10" s="353"/>
      <c r="L10" s="353"/>
      <c r="M10" s="353"/>
      <c r="N10" s="353"/>
      <c r="O10" s="353"/>
      <c r="P10" s="353"/>
      <c r="Q10" s="353"/>
      <c r="R10" s="353"/>
      <c r="W10" s="345"/>
      <c r="X10" s="349"/>
      <c r="Y10" s="350"/>
      <c r="Z10" s="348"/>
      <c r="AA10" s="348"/>
      <c r="AB10" s="348"/>
      <c r="AC10" s="348"/>
      <c r="AD10" s="348"/>
      <c r="AE10" s="348"/>
      <c r="AF10" s="348"/>
      <c r="AG10" s="348"/>
      <c r="AH10" s="348"/>
      <c r="AI10" s="348"/>
      <c r="AJ10" s="348"/>
      <c r="AK10" s="348"/>
      <c r="AL10" s="348"/>
      <c r="AM10" s="348"/>
      <c r="AN10" s="348"/>
      <c r="AO10" s="348"/>
      <c r="AP10" s="348"/>
      <c r="AQ10" s="348"/>
      <c r="AR10" s="348"/>
      <c r="AS10" s="348"/>
      <c r="AT10" s="348"/>
      <c r="AU10" s="348"/>
      <c r="AV10" s="348"/>
      <c r="AW10" s="348"/>
      <c r="AX10" s="348"/>
      <c r="AY10" s="348"/>
      <c r="AZ10" s="348"/>
      <c r="BA10" s="348"/>
      <c r="BB10" s="348"/>
    </row>
    <row r="11" spans="1:54" ht="13.5" x14ac:dyDescent="0.15">
      <c r="C11" s="351" t="s">
        <v>348</v>
      </c>
      <c r="D11" s="353"/>
      <c r="E11" s="353"/>
      <c r="F11" s="353"/>
      <c r="G11" s="353"/>
      <c r="H11" s="353"/>
      <c r="I11" s="353"/>
      <c r="J11" s="353"/>
      <c r="K11" s="353"/>
      <c r="L11" s="353"/>
      <c r="M11" s="353"/>
      <c r="N11" s="353"/>
      <c r="O11" s="353"/>
      <c r="P11" s="353"/>
      <c r="Q11" s="353"/>
      <c r="R11" s="353"/>
      <c r="S11" s="25"/>
      <c r="T11" s="25"/>
      <c r="U11" s="25"/>
      <c r="V11" s="25"/>
      <c r="W11" s="24"/>
      <c r="X11" s="99"/>
      <c r="Y11" s="330"/>
      <c r="AW11" s="48"/>
      <c r="AX11" s="48"/>
      <c r="AY11" s="48"/>
      <c r="AZ11" s="48"/>
      <c r="BA11" s="48"/>
      <c r="BB11" s="48"/>
    </row>
    <row r="12" spans="1:54" ht="13.5" x14ac:dyDescent="0.15">
      <c r="C12" s="351" t="s">
        <v>349</v>
      </c>
      <c r="D12" s="353"/>
      <c r="E12" s="353"/>
      <c r="F12" s="353"/>
      <c r="G12" s="353"/>
      <c r="H12" s="353"/>
      <c r="I12" s="353"/>
      <c r="J12" s="353"/>
      <c r="K12" s="353"/>
      <c r="L12" s="353"/>
      <c r="M12" s="353"/>
      <c r="N12" s="353"/>
      <c r="O12" s="353"/>
      <c r="P12" s="353"/>
      <c r="Q12" s="353"/>
      <c r="R12" s="353"/>
      <c r="S12" s="25"/>
      <c r="T12" s="25"/>
      <c r="U12" s="25"/>
      <c r="V12" s="25"/>
      <c r="W12" s="24"/>
      <c r="X12" s="99"/>
      <c r="Y12" s="330"/>
      <c r="AW12" s="48"/>
      <c r="AX12" s="48"/>
      <c r="AY12" s="48"/>
      <c r="AZ12" s="48"/>
      <c r="BA12" s="48"/>
      <c r="BB12" s="48"/>
    </row>
    <row r="13" spans="1:54" ht="13.5" x14ac:dyDescent="0.15">
      <c r="C13" s="351" t="s">
        <v>350</v>
      </c>
      <c r="D13" s="353"/>
      <c r="E13" s="353"/>
      <c r="F13" s="353"/>
      <c r="G13" s="353"/>
      <c r="H13" s="353"/>
      <c r="I13" s="353"/>
      <c r="J13" s="353"/>
      <c r="K13" s="353"/>
      <c r="L13" s="353"/>
      <c r="M13" s="353"/>
      <c r="N13" s="353"/>
      <c r="O13" s="353"/>
      <c r="P13" s="353"/>
      <c r="Q13" s="353"/>
      <c r="R13" s="353"/>
      <c r="S13" s="25"/>
      <c r="T13" s="25"/>
      <c r="U13" s="25"/>
      <c r="V13" s="25"/>
      <c r="W13" s="25"/>
      <c r="X13" s="99"/>
      <c r="Y13" s="330"/>
      <c r="AW13" s="48"/>
      <c r="AX13" s="48"/>
      <c r="AY13" s="48"/>
      <c r="AZ13" s="48"/>
      <c r="BA13" s="48"/>
      <c r="BB13" s="48"/>
    </row>
    <row r="14" spans="1:54" ht="13.5" x14ac:dyDescent="0.15">
      <c r="C14" s="351"/>
      <c r="D14" s="353"/>
      <c r="E14" s="353"/>
      <c r="F14" s="353"/>
      <c r="G14" s="353"/>
      <c r="H14" s="353"/>
      <c r="I14" s="353"/>
      <c r="J14" s="353"/>
      <c r="K14" s="353"/>
      <c r="L14" s="353"/>
      <c r="M14" s="353"/>
      <c r="N14" s="353"/>
      <c r="O14" s="353"/>
      <c r="P14" s="353"/>
      <c r="Q14" s="353"/>
      <c r="R14" s="353"/>
      <c r="S14" s="25"/>
      <c r="T14" s="25"/>
      <c r="U14" s="25"/>
      <c r="V14" s="25"/>
      <c r="W14" s="25"/>
      <c r="X14" s="99"/>
      <c r="Y14" s="330"/>
      <c r="AW14" s="48"/>
      <c r="AX14" s="48"/>
      <c r="AY14" s="48"/>
      <c r="AZ14" s="48"/>
      <c r="BA14" s="48"/>
      <c r="BB14" s="48"/>
    </row>
    <row r="15" spans="1:54" ht="13.5" x14ac:dyDescent="0.15">
      <c r="B15" s="82"/>
      <c r="C15" s="351" t="s">
        <v>435</v>
      </c>
      <c r="D15" s="355"/>
      <c r="E15" s="355"/>
      <c r="F15" s="353"/>
      <c r="G15" s="353"/>
      <c r="H15" s="353"/>
      <c r="I15" s="353"/>
      <c r="J15" s="353"/>
      <c r="K15" s="353"/>
      <c r="L15" s="353"/>
      <c r="M15" s="353"/>
      <c r="N15" s="353"/>
      <c r="O15" s="353"/>
      <c r="P15" s="353"/>
      <c r="Q15" s="353"/>
      <c r="R15" s="353"/>
      <c r="S15" s="25"/>
      <c r="T15" s="25"/>
      <c r="U15" s="25"/>
      <c r="V15" s="25"/>
      <c r="W15" s="24"/>
      <c r="X15" s="99"/>
      <c r="Y15" s="330"/>
      <c r="AW15" s="48"/>
      <c r="AX15" s="48"/>
      <c r="AY15" s="48"/>
      <c r="AZ15" s="48"/>
      <c r="BA15" s="48"/>
      <c r="BB15" s="48"/>
    </row>
    <row r="16" spans="1:54" s="83" customFormat="1" ht="13.5" x14ac:dyDescent="0.15">
      <c r="A16" s="82"/>
      <c r="B16" s="82"/>
      <c r="C16" s="351" t="s">
        <v>342</v>
      </c>
      <c r="D16" s="355"/>
      <c r="E16" s="355"/>
      <c r="F16" s="355"/>
      <c r="G16" s="355"/>
      <c r="H16" s="355"/>
      <c r="I16" s="355"/>
      <c r="J16" s="355"/>
      <c r="K16" s="355"/>
      <c r="L16" s="355"/>
      <c r="M16" s="355"/>
      <c r="N16" s="355"/>
      <c r="O16" s="355"/>
      <c r="P16" s="355"/>
      <c r="Q16" s="355"/>
      <c r="R16" s="355"/>
      <c r="W16" s="24"/>
      <c r="X16" s="342"/>
      <c r="Y16" s="342"/>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row>
    <row r="17" spans="1:54" ht="36.75" customHeight="1" x14ac:dyDescent="0.15">
      <c r="C17" s="592" t="s">
        <v>343</v>
      </c>
      <c r="D17" s="593"/>
      <c r="E17" s="593"/>
      <c r="F17" s="593"/>
      <c r="G17" s="593"/>
      <c r="H17" s="593"/>
      <c r="I17" s="593"/>
      <c r="J17" s="593"/>
      <c r="K17" s="593"/>
      <c r="L17" s="593"/>
      <c r="M17" s="593"/>
      <c r="N17" s="593"/>
      <c r="O17" s="593"/>
      <c r="P17" s="593"/>
      <c r="Q17" s="593"/>
      <c r="R17" s="593"/>
      <c r="S17" s="343"/>
      <c r="T17" s="343"/>
      <c r="U17" s="343"/>
      <c r="V17" s="343"/>
      <c r="W17" s="343"/>
      <c r="X17" s="343"/>
      <c r="Y17" s="330"/>
      <c r="AW17" s="48"/>
      <c r="AX17" s="48"/>
      <c r="AY17" s="48"/>
      <c r="AZ17" s="48"/>
      <c r="BA17" s="48"/>
      <c r="BB17" s="48"/>
    </row>
    <row r="19" spans="1:54" ht="13.5" x14ac:dyDescent="0.15">
      <c r="C19" s="24" t="s">
        <v>3</v>
      </c>
      <c r="Q19" s="24"/>
      <c r="R19" s="99"/>
      <c r="S19" s="100"/>
    </row>
    <row r="20" spans="1:54" ht="13.5" x14ac:dyDescent="0.15">
      <c r="C20" s="590"/>
      <c r="D20" s="591"/>
      <c r="E20" s="24" t="s">
        <v>49</v>
      </c>
      <c r="Q20" s="24"/>
      <c r="R20" s="100"/>
      <c r="S20" s="100"/>
    </row>
    <row r="21" spans="1:54" ht="13.5" x14ac:dyDescent="0.15">
      <c r="C21" s="594" t="s">
        <v>354</v>
      </c>
      <c r="D21" s="595"/>
      <c r="E21" s="24" t="s">
        <v>344</v>
      </c>
      <c r="Q21" s="24"/>
      <c r="R21" s="100"/>
      <c r="S21" s="100"/>
    </row>
    <row r="22" spans="1:54" ht="13.5" x14ac:dyDescent="0.15">
      <c r="C22" s="613" t="s">
        <v>355</v>
      </c>
      <c r="D22" s="614"/>
      <c r="E22" s="24" t="s">
        <v>1</v>
      </c>
      <c r="Q22" s="24"/>
      <c r="R22" s="100"/>
      <c r="S22" s="100"/>
    </row>
    <row r="23" spans="1:54" ht="13.5" x14ac:dyDescent="0.15">
      <c r="C23" s="615" t="s">
        <v>356</v>
      </c>
      <c r="D23" s="616"/>
      <c r="E23" s="24" t="s">
        <v>46</v>
      </c>
      <c r="Q23" s="24"/>
      <c r="R23" s="99"/>
      <c r="S23" s="100"/>
    </row>
    <row r="24" spans="1:54" ht="13.5" x14ac:dyDescent="0.15">
      <c r="C24" s="617" t="s">
        <v>357</v>
      </c>
      <c r="D24" s="618"/>
      <c r="E24" s="351" t="s">
        <v>346</v>
      </c>
      <c r="Q24" s="24"/>
      <c r="R24" s="99"/>
      <c r="S24" s="100"/>
    </row>
    <row r="25" spans="1:54" ht="13.5" x14ac:dyDescent="0.15">
      <c r="E25" s="351" t="s">
        <v>351</v>
      </c>
      <c r="Q25" s="24"/>
      <c r="R25" s="99"/>
      <c r="S25" s="100"/>
    </row>
    <row r="26" spans="1:54" ht="14.25" thickBot="1" x14ac:dyDescent="0.2">
      <c r="C26" s="27"/>
      <c r="D26" s="27"/>
      <c r="E26" s="472"/>
      <c r="F26" s="27"/>
      <c r="G26" s="27"/>
      <c r="H26" s="27"/>
      <c r="O26" s="110" t="s">
        <v>158</v>
      </c>
      <c r="Q26" s="24"/>
      <c r="R26" s="99"/>
      <c r="S26" s="100"/>
    </row>
    <row r="27" spans="1:54" ht="13.5" x14ac:dyDescent="0.15">
      <c r="A27" s="25">
        <v>14</v>
      </c>
      <c r="C27" s="27"/>
      <c r="D27" s="27"/>
      <c r="F27" s="27"/>
      <c r="G27" s="27"/>
      <c r="H27" s="27"/>
      <c r="M27" s="596" t="s">
        <v>326</v>
      </c>
      <c r="N27" s="108" t="s">
        <v>112</v>
      </c>
      <c r="O27" s="109" t="s">
        <v>113</v>
      </c>
      <c r="Q27" s="24"/>
      <c r="R27" s="99"/>
      <c r="S27" s="100"/>
    </row>
    <row r="28" spans="1:54" ht="20.100000000000001" customHeight="1" thickBot="1" x14ac:dyDescent="0.2">
      <c r="A28" s="26">
        <f>+R86</f>
        <v>0</v>
      </c>
      <c r="C28" s="27" t="s">
        <v>295</v>
      </c>
      <c r="D28" s="27"/>
      <c r="E28" s="27"/>
      <c r="F28" s="27"/>
      <c r="G28" s="27"/>
      <c r="M28" s="597"/>
      <c r="N28" s="296" t="s">
        <v>451</v>
      </c>
      <c r="O28" s="297" t="s">
        <v>155</v>
      </c>
      <c r="Q28" s="24"/>
      <c r="R28" s="99"/>
      <c r="S28" s="100"/>
    </row>
    <row r="29" spans="1:54" ht="13.5" x14ac:dyDescent="0.15">
      <c r="C29" s="562" t="s">
        <v>390</v>
      </c>
      <c r="D29" s="563"/>
      <c r="E29" s="563"/>
      <c r="F29" s="563"/>
      <c r="G29" s="563"/>
      <c r="H29" s="563"/>
      <c r="I29" s="563"/>
      <c r="J29" s="563"/>
      <c r="K29" s="563"/>
      <c r="L29" s="563"/>
      <c r="M29" s="563"/>
      <c r="N29" s="563"/>
      <c r="O29" s="563"/>
      <c r="Q29" s="24"/>
      <c r="R29" s="99"/>
      <c r="S29" s="330"/>
    </row>
    <row r="30" spans="1:54" ht="13.5" x14ac:dyDescent="0.15">
      <c r="C30" s="85"/>
      <c r="D30" s="86"/>
      <c r="E30" s="86"/>
      <c r="F30" s="86"/>
      <c r="G30" s="86"/>
      <c r="H30" s="86"/>
      <c r="I30" s="86"/>
      <c r="J30" s="86"/>
      <c r="K30" s="86"/>
      <c r="L30" s="86"/>
      <c r="M30" s="86"/>
      <c r="N30" s="86"/>
      <c r="O30" s="87"/>
      <c r="Q30" s="24"/>
      <c r="R30" s="99"/>
      <c r="S30" s="330"/>
      <c r="U30" s="101"/>
    </row>
    <row r="31" spans="1:54" ht="12" customHeight="1" x14ac:dyDescent="0.15">
      <c r="C31" s="573" t="s">
        <v>296</v>
      </c>
      <c r="D31" s="574"/>
      <c r="E31" s="574"/>
      <c r="F31" s="574"/>
      <c r="G31" s="574"/>
      <c r="H31" s="574"/>
      <c r="I31" s="574"/>
      <c r="J31" s="574"/>
      <c r="K31" s="574"/>
      <c r="L31" s="574"/>
      <c r="M31" s="574"/>
      <c r="N31" s="574"/>
      <c r="O31" s="575"/>
      <c r="P31" s="24"/>
      <c r="Q31" s="24"/>
      <c r="R31" s="25"/>
      <c r="S31" s="24"/>
      <c r="T31" s="99"/>
      <c r="U31" s="330"/>
    </row>
    <row r="32" spans="1:54" ht="12" customHeight="1" x14ac:dyDescent="0.15">
      <c r="C32" s="576"/>
      <c r="D32" s="577"/>
      <c r="E32" s="577"/>
      <c r="F32" s="577"/>
      <c r="G32" s="577"/>
      <c r="H32" s="577"/>
      <c r="I32" s="577"/>
      <c r="J32" s="577"/>
      <c r="K32" s="577"/>
      <c r="L32" s="577"/>
      <c r="M32" s="577"/>
      <c r="N32" s="577"/>
      <c r="O32" s="578"/>
      <c r="Q32" s="24"/>
      <c r="R32" s="99"/>
      <c r="S32" s="100"/>
    </row>
    <row r="33" spans="1:19" ht="10.35" customHeight="1" x14ac:dyDescent="0.15">
      <c r="C33" s="88"/>
      <c r="D33" s="28"/>
      <c r="E33" s="28"/>
      <c r="F33" s="28"/>
      <c r="G33" s="28"/>
      <c r="H33" s="28"/>
      <c r="I33" s="28"/>
      <c r="J33" s="28"/>
      <c r="K33" s="28"/>
      <c r="L33" s="28"/>
      <c r="M33" s="28"/>
      <c r="N33" s="28"/>
      <c r="O33" s="89"/>
      <c r="Q33" s="24"/>
      <c r="R33" s="99"/>
      <c r="S33" s="99"/>
    </row>
    <row r="34" spans="1:19" ht="14.25" x14ac:dyDescent="0.15">
      <c r="C34" s="88"/>
      <c r="D34" s="28"/>
      <c r="E34" s="28"/>
      <c r="F34" s="28"/>
      <c r="G34" s="28"/>
      <c r="H34" s="28"/>
      <c r="I34" s="28"/>
      <c r="J34" s="28"/>
      <c r="K34" s="28"/>
      <c r="L34" s="579" t="s">
        <v>459</v>
      </c>
      <c r="M34" s="580"/>
      <c r="N34" s="580"/>
      <c r="O34" s="581"/>
      <c r="Q34" s="24"/>
      <c r="R34" s="99"/>
      <c r="S34" s="99"/>
    </row>
    <row r="35" spans="1:19" ht="11.25" customHeight="1" x14ac:dyDescent="0.15">
      <c r="C35" s="88"/>
      <c r="D35" s="28"/>
      <c r="E35" s="28"/>
      <c r="F35" s="28"/>
      <c r="G35" s="28"/>
      <c r="H35" s="28"/>
      <c r="I35" s="28"/>
      <c r="J35" s="28"/>
      <c r="K35" s="28"/>
      <c r="L35" s="28"/>
      <c r="M35" s="28"/>
      <c r="N35" s="28"/>
      <c r="O35" s="90"/>
      <c r="Q35" s="24"/>
      <c r="R35" s="99"/>
      <c r="S35" s="99"/>
    </row>
    <row r="36" spans="1:19" ht="13.5" x14ac:dyDescent="0.15">
      <c r="C36" s="611" t="s">
        <v>41</v>
      </c>
      <c r="D36" s="612"/>
      <c r="E36" s="612"/>
      <c r="F36" s="612"/>
      <c r="G36" s="473" t="s">
        <v>5</v>
      </c>
      <c r="H36" s="28"/>
      <c r="I36" s="28"/>
      <c r="J36" s="28"/>
      <c r="K36" s="28"/>
      <c r="L36" s="28"/>
      <c r="M36" s="28"/>
      <c r="N36" s="28"/>
      <c r="O36" s="89"/>
      <c r="Q36" s="24"/>
      <c r="R36" s="99"/>
      <c r="S36" s="99"/>
    </row>
    <row r="37" spans="1:19" ht="13.5" x14ac:dyDescent="0.15">
      <c r="C37" s="88"/>
      <c r="D37" s="28"/>
      <c r="E37" s="28"/>
      <c r="F37" s="28"/>
      <c r="G37" s="28"/>
      <c r="H37" s="28"/>
      <c r="I37" s="28"/>
      <c r="J37" s="28"/>
      <c r="K37" s="28"/>
      <c r="L37" s="28"/>
      <c r="M37" s="28"/>
      <c r="N37" s="28"/>
      <c r="O37" s="89"/>
      <c r="Q37" s="24"/>
      <c r="R37" s="99"/>
      <c r="S37" s="100"/>
    </row>
    <row r="38" spans="1:19" ht="13.5" x14ac:dyDescent="0.15">
      <c r="A38" s="26">
        <v>3</v>
      </c>
      <c r="C38" s="88"/>
      <c r="D38" s="28"/>
      <c r="E38" s="28"/>
      <c r="F38" s="28"/>
      <c r="G38" s="28"/>
      <c r="H38" s="458" t="s">
        <v>341</v>
      </c>
      <c r="I38" s="458"/>
      <c r="J38" s="28"/>
      <c r="K38" s="28"/>
      <c r="L38" s="28"/>
      <c r="M38" s="28"/>
      <c r="N38" s="28"/>
      <c r="O38" s="89"/>
      <c r="Q38" s="24"/>
      <c r="R38" s="99"/>
      <c r="S38" s="100"/>
    </row>
    <row r="39" spans="1:19" ht="26.25" customHeight="1" x14ac:dyDescent="0.15">
      <c r="C39" s="88"/>
      <c r="D39" s="28"/>
      <c r="E39" s="28"/>
      <c r="F39" s="28"/>
      <c r="G39" s="28"/>
      <c r="H39" s="29" t="s">
        <v>6</v>
      </c>
      <c r="I39" s="29"/>
      <c r="J39" s="570" t="s">
        <v>452</v>
      </c>
      <c r="K39" s="570"/>
      <c r="L39" s="571"/>
      <c r="M39" s="571"/>
      <c r="N39" s="571"/>
      <c r="O39" s="572"/>
      <c r="Q39" s="24"/>
      <c r="R39" s="99"/>
    </row>
    <row r="40" spans="1:19" ht="26.25" customHeight="1" x14ac:dyDescent="0.15">
      <c r="C40" s="88"/>
      <c r="D40" s="28"/>
      <c r="E40" s="28"/>
      <c r="F40" s="28"/>
      <c r="G40" s="28"/>
      <c r="H40" s="29" t="s">
        <v>7</v>
      </c>
      <c r="I40" s="29"/>
      <c r="J40" s="570" t="s">
        <v>453</v>
      </c>
      <c r="K40" s="570"/>
      <c r="L40" s="571"/>
      <c r="M40" s="571"/>
      <c r="N40" s="571"/>
      <c r="O40" s="572"/>
    </row>
    <row r="41" spans="1:19" x14ac:dyDescent="0.15">
      <c r="C41" s="88"/>
      <c r="D41" s="28"/>
      <c r="E41" s="28"/>
      <c r="F41" s="28"/>
      <c r="G41" s="28"/>
      <c r="H41" s="28"/>
      <c r="I41" s="28"/>
      <c r="J41" s="28" t="s">
        <v>8</v>
      </c>
      <c r="K41" s="28"/>
      <c r="L41" s="28"/>
      <c r="M41" s="28"/>
      <c r="N41" s="28"/>
      <c r="O41" s="89"/>
    </row>
    <row r="42" spans="1:19" x14ac:dyDescent="0.15">
      <c r="C42" s="88"/>
      <c r="D42" s="28"/>
      <c r="E42" s="28"/>
      <c r="F42" s="28"/>
      <c r="G42" s="28"/>
      <c r="H42" s="28"/>
      <c r="I42" s="28"/>
      <c r="J42" s="30" t="s">
        <v>9</v>
      </c>
      <c r="K42" s="30"/>
      <c r="L42" s="623" t="s">
        <v>454</v>
      </c>
      <c r="M42" s="623"/>
      <c r="N42" s="623"/>
      <c r="O42" s="624"/>
    </row>
    <row r="43" spans="1:19" x14ac:dyDescent="0.15">
      <c r="C43" s="88"/>
      <c r="D43" s="28"/>
      <c r="E43" s="28"/>
      <c r="F43" s="28"/>
      <c r="G43" s="28"/>
      <c r="H43" s="28"/>
      <c r="I43" s="28"/>
      <c r="J43" s="30"/>
      <c r="K43" s="30"/>
      <c r="L43" s="28"/>
      <c r="M43" s="28"/>
      <c r="N43" s="28"/>
      <c r="O43" s="89"/>
    </row>
    <row r="44" spans="1:19" ht="8.25" customHeight="1" x14ac:dyDescent="0.15">
      <c r="C44" s="88"/>
      <c r="D44" s="28"/>
      <c r="E44" s="28"/>
      <c r="F44" s="28"/>
      <c r="G44" s="28"/>
      <c r="H44" s="28"/>
      <c r="I44" s="28"/>
      <c r="J44" s="28"/>
      <c r="K44" s="28"/>
      <c r="L44" s="28"/>
      <c r="M44" s="28"/>
      <c r="N44" s="28"/>
      <c r="O44" s="89"/>
    </row>
    <row r="45" spans="1:19" ht="30" customHeight="1" x14ac:dyDescent="0.15">
      <c r="A45" s="26">
        <v>4</v>
      </c>
      <c r="C45" s="582" t="s">
        <v>438</v>
      </c>
      <c r="D45" s="583"/>
      <c r="E45" s="583"/>
      <c r="F45" s="583"/>
      <c r="G45" s="583"/>
      <c r="H45" s="583"/>
      <c r="I45" s="583"/>
      <c r="J45" s="583"/>
      <c r="K45" s="583"/>
      <c r="L45" s="583"/>
      <c r="M45" s="583"/>
      <c r="N45" s="583"/>
      <c r="O45" s="584"/>
    </row>
    <row r="46" spans="1:19" x14ac:dyDescent="0.15">
      <c r="C46" s="91"/>
      <c r="D46" s="31"/>
      <c r="E46" s="31"/>
      <c r="F46" s="31"/>
      <c r="G46" s="31"/>
      <c r="H46" s="31"/>
      <c r="I46" s="31"/>
      <c r="J46" s="31"/>
      <c r="K46" s="31"/>
      <c r="L46" s="31"/>
      <c r="M46" s="31"/>
      <c r="N46" s="31"/>
      <c r="O46" s="92"/>
    </row>
    <row r="47" spans="1:19" ht="18" customHeight="1" x14ac:dyDescent="0.15">
      <c r="C47" s="564" t="s">
        <v>10</v>
      </c>
      <c r="D47" s="601"/>
      <c r="E47" s="602"/>
      <c r="F47" s="606" t="s">
        <v>455</v>
      </c>
      <c r="G47" s="607"/>
      <c r="H47" s="608"/>
      <c r="I47" s="608"/>
      <c r="J47" s="608"/>
      <c r="K47" s="608"/>
      <c r="L47" s="608"/>
      <c r="M47" s="598" t="s">
        <v>437</v>
      </c>
      <c r="N47" s="599"/>
      <c r="O47" s="600"/>
    </row>
    <row r="48" spans="1:19" ht="18" customHeight="1" x14ac:dyDescent="0.15">
      <c r="C48" s="603"/>
      <c r="D48" s="604"/>
      <c r="E48" s="605"/>
      <c r="F48" s="609"/>
      <c r="G48" s="610"/>
      <c r="H48" s="610"/>
      <c r="I48" s="610"/>
      <c r="J48" s="610"/>
      <c r="K48" s="610"/>
      <c r="L48" s="610"/>
      <c r="M48" s="585">
        <v>7036</v>
      </c>
      <c r="N48" s="586"/>
      <c r="O48" s="587"/>
    </row>
    <row r="49" spans="3:21" ht="18" customHeight="1" x14ac:dyDescent="0.15">
      <c r="C49" s="564" t="s">
        <v>11</v>
      </c>
      <c r="D49" s="565"/>
      <c r="E49" s="566"/>
      <c r="F49" s="619" t="s">
        <v>456</v>
      </c>
      <c r="G49" s="620"/>
      <c r="H49" s="620"/>
      <c r="I49" s="620"/>
      <c r="J49" s="620"/>
      <c r="K49" s="620"/>
      <c r="L49" s="471" t="s">
        <v>172</v>
      </c>
      <c r="M49" s="474"/>
      <c r="N49" s="588"/>
      <c r="O49" s="589"/>
    </row>
    <row r="50" spans="3:21" ht="18" customHeight="1" x14ac:dyDescent="0.15">
      <c r="C50" s="567"/>
      <c r="D50" s="568"/>
      <c r="E50" s="569"/>
      <c r="F50" s="621"/>
      <c r="G50" s="622"/>
      <c r="H50" s="622"/>
      <c r="I50" s="622"/>
      <c r="J50" s="622"/>
      <c r="K50" s="622"/>
      <c r="L50" s="475"/>
      <c r="M50" s="560"/>
      <c r="N50" s="561"/>
      <c r="O50" s="339"/>
    </row>
    <row r="51" spans="3:21" ht="26.25" customHeight="1" x14ac:dyDescent="0.15">
      <c r="C51" s="476" t="s">
        <v>364</v>
      </c>
      <c r="D51" s="194"/>
      <c r="E51" s="194"/>
      <c r="F51" s="356"/>
      <c r="G51" s="356"/>
      <c r="H51" s="356"/>
      <c r="I51" s="356"/>
      <c r="J51" s="356"/>
      <c r="K51" s="356"/>
      <c r="L51" s="357"/>
      <c r="M51" s="358"/>
      <c r="N51" s="477"/>
      <c r="O51" s="359"/>
    </row>
    <row r="52" spans="3:21" ht="24" customHeight="1" x14ac:dyDescent="0.15">
      <c r="C52" s="360"/>
      <c r="D52" s="456" t="s">
        <v>17</v>
      </c>
      <c r="E52" s="461" t="s">
        <v>12</v>
      </c>
      <c r="F52" s="518" t="s">
        <v>117</v>
      </c>
      <c r="G52" s="519"/>
      <c r="H52" s="519"/>
      <c r="I52" s="519"/>
      <c r="J52" s="36" t="s">
        <v>47</v>
      </c>
      <c r="K52" s="36"/>
      <c r="L52" s="520" t="s">
        <v>457</v>
      </c>
      <c r="M52" s="520"/>
      <c r="N52" s="521"/>
      <c r="O52" s="522"/>
    </row>
    <row r="53" spans="3:21" ht="22.5" customHeight="1" x14ac:dyDescent="0.15">
      <c r="C53" s="361"/>
      <c r="D53" s="457" t="s">
        <v>19</v>
      </c>
      <c r="E53" s="478" t="s">
        <v>365</v>
      </c>
      <c r="F53" s="509" t="s">
        <v>366</v>
      </c>
      <c r="G53" s="510"/>
      <c r="H53" s="511"/>
      <c r="I53" s="509" t="s">
        <v>367</v>
      </c>
      <c r="J53" s="513"/>
      <c r="K53" s="523"/>
      <c r="L53" s="514"/>
      <c r="M53" s="515"/>
      <c r="N53" s="479" t="s">
        <v>368</v>
      </c>
      <c r="O53" s="480"/>
    </row>
    <row r="54" spans="3:21" ht="22.5" customHeight="1" x14ac:dyDescent="0.15">
      <c r="C54" s="361"/>
      <c r="D54" s="360"/>
      <c r="E54" s="481"/>
      <c r="F54" s="509" t="s">
        <v>369</v>
      </c>
      <c r="G54" s="510"/>
      <c r="H54" s="511"/>
      <c r="I54" s="512" t="s">
        <v>370</v>
      </c>
      <c r="J54" s="513"/>
      <c r="K54" s="513"/>
      <c r="L54" s="514">
        <v>206</v>
      </c>
      <c r="M54" s="515"/>
      <c r="N54" s="479" t="s">
        <v>368</v>
      </c>
      <c r="O54" s="480"/>
    </row>
    <row r="55" spans="3:21" ht="22.5" customHeight="1" x14ac:dyDescent="0.15">
      <c r="C55" s="361"/>
      <c r="D55" s="516" t="s">
        <v>371</v>
      </c>
      <c r="E55" s="517"/>
      <c r="F55" s="509" t="s">
        <v>372</v>
      </c>
      <c r="G55" s="510"/>
      <c r="H55" s="511"/>
      <c r="I55" s="512" t="s">
        <v>373</v>
      </c>
      <c r="J55" s="513"/>
      <c r="K55" s="513"/>
      <c r="L55" s="514"/>
      <c r="M55" s="515"/>
      <c r="N55" s="479" t="s">
        <v>374</v>
      </c>
      <c r="O55" s="480"/>
    </row>
    <row r="56" spans="3:21" ht="22.5" customHeight="1" x14ac:dyDescent="0.15">
      <c r="C56" s="361"/>
      <c r="D56" s="516"/>
      <c r="E56" s="517"/>
      <c r="F56" s="509" t="s">
        <v>375</v>
      </c>
      <c r="G56" s="510"/>
      <c r="H56" s="511"/>
      <c r="I56" s="512" t="s">
        <v>376</v>
      </c>
      <c r="J56" s="513"/>
      <c r="K56" s="513"/>
      <c r="L56" s="514"/>
      <c r="M56" s="515"/>
      <c r="N56" s="479" t="s">
        <v>368</v>
      </c>
      <c r="O56" s="480"/>
    </row>
    <row r="57" spans="3:21" ht="26.25" customHeight="1" x14ac:dyDescent="0.15">
      <c r="C57" s="361"/>
      <c r="D57" s="360"/>
      <c r="E57" s="481"/>
      <c r="F57" s="482" t="s">
        <v>377</v>
      </c>
      <c r="G57" s="362"/>
      <c r="H57" s="362"/>
      <c r="I57" s="362"/>
      <c r="J57" s="41"/>
      <c r="K57" s="41"/>
      <c r="L57" s="363"/>
      <c r="M57" s="363"/>
      <c r="N57" s="364"/>
      <c r="O57" s="365"/>
    </row>
    <row r="58" spans="3:21" ht="26.25" customHeight="1" x14ac:dyDescent="0.15">
      <c r="C58" s="361"/>
      <c r="D58" s="483"/>
      <c r="E58" s="484"/>
      <c r="F58" s="528"/>
      <c r="G58" s="529"/>
      <c r="H58" s="529"/>
      <c r="I58" s="529"/>
      <c r="J58" s="529"/>
      <c r="K58" s="529"/>
      <c r="L58" s="529"/>
      <c r="M58" s="529"/>
      <c r="N58" s="529"/>
      <c r="O58" s="530"/>
    </row>
    <row r="59" spans="3:21" ht="26.25" customHeight="1" x14ac:dyDescent="0.15">
      <c r="C59" s="366"/>
      <c r="D59" s="485" t="s">
        <v>24</v>
      </c>
      <c r="E59" s="486" t="s">
        <v>378</v>
      </c>
      <c r="F59" s="531" t="s">
        <v>458</v>
      </c>
      <c r="G59" s="532"/>
      <c r="H59" s="532"/>
      <c r="I59" s="532"/>
      <c r="J59" s="532"/>
      <c r="K59" s="532"/>
      <c r="L59" s="532"/>
      <c r="M59" s="532"/>
      <c r="N59" s="532"/>
      <c r="O59" s="533"/>
    </row>
    <row r="60" spans="3:21" ht="30" customHeight="1" x14ac:dyDescent="0.15">
      <c r="C60" s="550" t="s">
        <v>297</v>
      </c>
      <c r="D60" s="551"/>
      <c r="E60" s="552"/>
      <c r="F60" s="553" t="s">
        <v>439</v>
      </c>
      <c r="G60" s="554"/>
      <c r="H60" s="554"/>
      <c r="I60" s="554"/>
      <c r="J60" s="554"/>
      <c r="K60" s="554"/>
      <c r="L60" s="554"/>
      <c r="M60" s="554"/>
      <c r="N60" s="554"/>
      <c r="O60" s="555"/>
      <c r="Q60" s="32"/>
    </row>
    <row r="61" spans="3:21" ht="18" customHeight="1" x14ac:dyDescent="0.15">
      <c r="C61" s="193" t="s">
        <v>317</v>
      </c>
      <c r="D61" s="459"/>
      <c r="E61" s="194"/>
      <c r="F61" s="33"/>
      <c r="G61" s="33"/>
      <c r="H61" s="34"/>
      <c r="I61" s="34"/>
      <c r="J61" s="35"/>
      <c r="K61" s="35"/>
      <c r="L61" s="36"/>
      <c r="M61" s="36"/>
      <c r="N61" s="36"/>
      <c r="O61" s="37"/>
      <c r="Q61" s="32"/>
    </row>
    <row r="62" spans="3:21" ht="24.75" customHeight="1" x14ac:dyDescent="0.15">
      <c r="C62" s="559"/>
      <c r="D62" s="556" t="s">
        <v>298</v>
      </c>
      <c r="E62" s="558"/>
      <c r="F62" s="558"/>
      <c r="G62" s="557"/>
      <c r="H62" s="556" t="s">
        <v>318</v>
      </c>
      <c r="I62" s="557"/>
      <c r="J62" s="556" t="s">
        <v>299</v>
      </c>
      <c r="K62" s="558"/>
      <c r="L62" s="557"/>
      <c r="M62" s="556" t="s">
        <v>319</v>
      </c>
      <c r="N62" s="558"/>
      <c r="O62" s="557"/>
      <c r="Q62" s="32"/>
    </row>
    <row r="63" spans="3:21" ht="24.75" customHeight="1" x14ac:dyDescent="0.15">
      <c r="C63" s="559"/>
      <c r="D63" s="539" t="s">
        <v>300</v>
      </c>
      <c r="E63" s="540"/>
      <c r="F63" s="540"/>
      <c r="G63" s="541"/>
      <c r="H63" s="462">
        <f>+別紙!AA9</f>
        <v>1194.3</v>
      </c>
      <c r="I63" s="293" t="s">
        <v>4</v>
      </c>
      <c r="J63" s="542" t="s">
        <v>324</v>
      </c>
      <c r="K63" s="543"/>
      <c r="L63" s="544"/>
      <c r="M63" s="534">
        <f>+別紙!AA14</f>
        <v>1194.3</v>
      </c>
      <c r="N63" s="535"/>
      <c r="O63" s="487" t="s">
        <v>4</v>
      </c>
      <c r="P63" s="177"/>
      <c r="Q63" s="140"/>
      <c r="R63" s="140"/>
      <c r="S63" s="140"/>
      <c r="T63" s="140"/>
      <c r="U63" s="140"/>
    </row>
    <row r="64" spans="3:21" ht="24.75" customHeight="1" x14ac:dyDescent="0.15">
      <c r="C64" s="559"/>
      <c r="D64" s="539" t="s">
        <v>301</v>
      </c>
      <c r="E64" s="540"/>
      <c r="F64" s="540"/>
      <c r="G64" s="541"/>
      <c r="H64" s="462" t="str">
        <f>+別紙!AA10</f>
        <v>0</v>
      </c>
      <c r="I64" s="293" t="s">
        <v>4</v>
      </c>
      <c r="J64" s="542" t="s">
        <v>305</v>
      </c>
      <c r="K64" s="543"/>
      <c r="L64" s="544"/>
      <c r="M64" s="534">
        <f>+別紙!AA15</f>
        <v>1194.3</v>
      </c>
      <c r="N64" s="535"/>
      <c r="O64" s="37" t="s">
        <v>4</v>
      </c>
      <c r="P64" s="524"/>
      <c r="Q64" s="525"/>
      <c r="R64" s="525"/>
      <c r="S64" s="525"/>
    </row>
    <row r="65" spans="1:48" ht="24.75" customHeight="1" x14ac:dyDescent="0.15">
      <c r="C65" s="559"/>
      <c r="D65" s="539" t="s">
        <v>302</v>
      </c>
      <c r="E65" s="540"/>
      <c r="F65" s="540"/>
      <c r="G65" s="541"/>
      <c r="H65" s="462" t="str">
        <f>+別紙!AA11</f>
        <v>0</v>
      </c>
      <c r="I65" s="293" t="s">
        <v>4</v>
      </c>
      <c r="J65" s="536" t="s">
        <v>306</v>
      </c>
      <c r="K65" s="537"/>
      <c r="L65" s="538"/>
      <c r="M65" s="534">
        <f>+別紙!AA16</f>
        <v>1194.3</v>
      </c>
      <c r="N65" s="535"/>
      <c r="O65" s="460" t="s">
        <v>4</v>
      </c>
      <c r="P65" s="175"/>
      <c r="Q65" s="176"/>
      <c r="R65" s="176"/>
      <c r="S65" s="176"/>
    </row>
    <row r="66" spans="1:48" ht="24.75" customHeight="1" x14ac:dyDescent="0.15">
      <c r="C66" s="488"/>
      <c r="D66" s="539" t="s">
        <v>303</v>
      </c>
      <c r="E66" s="540"/>
      <c r="F66" s="540"/>
      <c r="G66" s="541"/>
      <c r="H66" s="462" t="str">
        <f>+別紙!AA12</f>
        <v>0</v>
      </c>
      <c r="I66" s="293" t="s">
        <v>4</v>
      </c>
      <c r="J66" s="536" t="s">
        <v>387</v>
      </c>
      <c r="K66" s="537"/>
      <c r="L66" s="538"/>
      <c r="M66" s="534" t="str">
        <f>+別紙!AA17</f>
        <v>0</v>
      </c>
      <c r="N66" s="535"/>
      <c r="O66" s="460" t="s">
        <v>4</v>
      </c>
      <c r="P66" s="175"/>
      <c r="Q66" s="176"/>
      <c r="R66" s="176"/>
      <c r="S66" s="176"/>
    </row>
    <row r="67" spans="1:48" ht="24.75" customHeight="1" x14ac:dyDescent="0.15">
      <c r="C67" s="489"/>
      <c r="D67" s="539" t="s">
        <v>304</v>
      </c>
      <c r="E67" s="540"/>
      <c r="F67" s="540"/>
      <c r="G67" s="541"/>
      <c r="H67" s="462" t="str">
        <f>+別紙!AA13</f>
        <v>0</v>
      </c>
      <c r="I67" s="293" t="s">
        <v>4</v>
      </c>
      <c r="J67" s="536" t="s">
        <v>388</v>
      </c>
      <c r="K67" s="537"/>
      <c r="L67" s="538"/>
      <c r="M67" s="534" t="str">
        <f>+別紙!AA18</f>
        <v>0</v>
      </c>
      <c r="N67" s="535"/>
      <c r="O67" s="460" t="s">
        <v>4</v>
      </c>
      <c r="P67" s="175"/>
      <c r="Q67" s="176"/>
      <c r="R67" s="176"/>
      <c r="S67" s="176"/>
    </row>
    <row r="68" spans="1:48" ht="24" customHeight="1" x14ac:dyDescent="0.15">
      <c r="C68" s="547" t="s">
        <v>15</v>
      </c>
      <c r="D68" s="548"/>
      <c r="E68" s="549"/>
      <c r="F68" s="33"/>
      <c r="G68" s="33"/>
      <c r="H68" s="34"/>
      <c r="I68" s="34"/>
      <c r="J68" s="35"/>
      <c r="K68" s="35"/>
      <c r="L68" s="36"/>
      <c r="M68" s="36"/>
      <c r="N68" s="36"/>
      <c r="O68" s="37"/>
    </row>
    <row r="69" spans="1:48" ht="10.35" customHeight="1" x14ac:dyDescent="0.15">
      <c r="C69" s="490"/>
      <c r="D69" s="491"/>
      <c r="E69" s="491"/>
      <c r="F69" s="38"/>
      <c r="G69" s="38"/>
      <c r="H69" s="39"/>
      <c r="I69" s="39"/>
      <c r="J69" s="40"/>
      <c r="K69" s="40"/>
      <c r="L69" s="41"/>
      <c r="M69" s="41"/>
      <c r="N69" s="41"/>
      <c r="O69" s="39"/>
    </row>
    <row r="70" spans="1:48" ht="15" customHeight="1" x14ac:dyDescent="0.15">
      <c r="C70" s="545" t="s">
        <v>409</v>
      </c>
      <c r="D70" s="546"/>
      <c r="E70" s="546"/>
      <c r="F70" s="546"/>
      <c r="G70" s="546"/>
      <c r="H70" s="546"/>
      <c r="I70" s="546"/>
      <c r="J70" s="546"/>
      <c r="K70" s="546"/>
      <c r="L70" s="546"/>
      <c r="M70" s="546"/>
      <c r="N70" s="546"/>
      <c r="O70" s="546"/>
      <c r="P70" s="44"/>
    </row>
    <row r="71" spans="1:48" ht="13.5" x14ac:dyDescent="0.15">
      <c r="C71" s="331" t="s">
        <v>240</v>
      </c>
      <c r="D71" s="492"/>
      <c r="E71" s="492"/>
      <c r="F71" s="332"/>
      <c r="G71" s="332"/>
      <c r="H71" s="333"/>
      <c r="I71" s="333"/>
      <c r="J71" s="334"/>
      <c r="K71" s="334"/>
      <c r="L71" s="335"/>
      <c r="M71" s="335"/>
      <c r="N71" s="335"/>
      <c r="O71" s="336"/>
      <c r="P71" s="44"/>
    </row>
    <row r="72" spans="1:48" ht="15" customHeight="1" x14ac:dyDescent="0.15">
      <c r="A72" s="26">
        <v>11</v>
      </c>
      <c r="C72" s="493"/>
      <c r="D72" s="337"/>
      <c r="E72" s="337"/>
      <c r="F72" s="337"/>
      <c r="G72" s="337"/>
      <c r="H72" s="337"/>
      <c r="I72" s="337"/>
      <c r="J72" s="337"/>
      <c r="K72" s="337"/>
      <c r="L72" s="337"/>
      <c r="M72" s="337"/>
      <c r="N72" s="337"/>
      <c r="O72" s="338"/>
      <c r="P72" s="44"/>
    </row>
    <row r="73" spans="1:48" ht="15" customHeight="1" x14ac:dyDescent="0.15">
      <c r="C73" s="198">
        <v>1</v>
      </c>
      <c r="D73" s="526" t="s">
        <v>440</v>
      </c>
      <c r="E73" s="526"/>
      <c r="F73" s="526"/>
      <c r="G73" s="526"/>
      <c r="H73" s="526"/>
      <c r="I73" s="526"/>
      <c r="J73" s="526"/>
      <c r="K73" s="526"/>
      <c r="L73" s="526"/>
      <c r="M73" s="526"/>
      <c r="N73" s="526"/>
      <c r="O73" s="527"/>
    </row>
    <row r="74" spans="1:48" ht="15" customHeight="1" x14ac:dyDescent="0.15">
      <c r="C74" s="198">
        <v>2</v>
      </c>
      <c r="D74" s="526" t="s">
        <v>362</v>
      </c>
      <c r="E74" s="526"/>
      <c r="F74" s="526"/>
      <c r="G74" s="526"/>
      <c r="H74" s="526"/>
      <c r="I74" s="526"/>
      <c r="J74" s="526"/>
      <c r="K74" s="526"/>
      <c r="L74" s="526"/>
      <c r="M74" s="526"/>
      <c r="N74" s="526"/>
      <c r="O74" s="527"/>
    </row>
    <row r="75" spans="1:48" ht="15" customHeight="1" x14ac:dyDescent="0.15">
      <c r="C75" s="198"/>
      <c r="D75" s="526" t="s">
        <v>363</v>
      </c>
      <c r="E75" s="526"/>
      <c r="F75" s="526"/>
      <c r="G75" s="526"/>
      <c r="H75" s="526"/>
      <c r="I75" s="526"/>
      <c r="J75" s="526"/>
      <c r="K75" s="526"/>
      <c r="L75" s="526"/>
      <c r="M75" s="526"/>
      <c r="N75" s="526"/>
      <c r="O75" s="527"/>
    </row>
    <row r="76" spans="1:48" ht="41.25" customHeight="1" x14ac:dyDescent="0.15">
      <c r="C76" s="198"/>
      <c r="D76" s="526" t="s">
        <v>379</v>
      </c>
      <c r="E76" s="526"/>
      <c r="F76" s="526"/>
      <c r="G76" s="526"/>
      <c r="H76" s="526"/>
      <c r="I76" s="526"/>
      <c r="J76" s="526"/>
      <c r="K76" s="526"/>
      <c r="L76" s="526"/>
      <c r="M76" s="526"/>
      <c r="N76" s="526"/>
      <c r="O76" s="527"/>
    </row>
    <row r="77" spans="1:48" s="44" customFormat="1" ht="28.35" customHeight="1" x14ac:dyDescent="0.15">
      <c r="C77" s="198">
        <v>3</v>
      </c>
      <c r="D77" s="526" t="s">
        <v>442</v>
      </c>
      <c r="E77" s="526"/>
      <c r="F77" s="526"/>
      <c r="G77" s="526"/>
      <c r="H77" s="526"/>
      <c r="I77" s="526"/>
      <c r="J77" s="526"/>
      <c r="K77" s="526"/>
      <c r="L77" s="526"/>
      <c r="M77" s="526"/>
      <c r="N77" s="526"/>
      <c r="O77" s="527"/>
      <c r="R77" s="46"/>
      <c r="S77" s="46"/>
      <c r="T77" s="46"/>
      <c r="U77" s="46"/>
      <c r="V77" s="46"/>
      <c r="W77" s="46"/>
      <c r="X77" s="46"/>
      <c r="Y77" s="46"/>
      <c r="Z77" s="46"/>
      <c r="AA77" s="46"/>
      <c r="AB77" s="46"/>
      <c r="AC77" s="46"/>
      <c r="AD77" s="46"/>
      <c r="AE77" s="46"/>
      <c r="AF77" s="46"/>
      <c r="AG77" s="46"/>
      <c r="AH77" s="46"/>
      <c r="AI77" s="46"/>
      <c r="AJ77" s="46"/>
      <c r="AK77" s="46"/>
      <c r="AL77" s="46"/>
      <c r="AM77" s="46"/>
      <c r="AN77" s="46"/>
      <c r="AO77" s="46"/>
      <c r="AP77" s="46"/>
      <c r="AQ77" s="46"/>
      <c r="AR77" s="46"/>
      <c r="AS77" s="46"/>
      <c r="AT77" s="46"/>
      <c r="AU77" s="46"/>
      <c r="AV77" s="46"/>
    </row>
    <row r="78" spans="1:48" s="44" customFormat="1" ht="28.35" customHeight="1" x14ac:dyDescent="0.15">
      <c r="C78" s="198">
        <v>4</v>
      </c>
      <c r="D78" s="526" t="s">
        <v>441</v>
      </c>
      <c r="E78" s="526"/>
      <c r="F78" s="526"/>
      <c r="G78" s="526"/>
      <c r="H78" s="526"/>
      <c r="I78" s="526"/>
      <c r="J78" s="526"/>
      <c r="K78" s="526"/>
      <c r="L78" s="526"/>
      <c r="M78" s="526"/>
      <c r="N78" s="526"/>
      <c r="O78" s="527"/>
      <c r="R78" s="46"/>
      <c r="S78" s="46"/>
      <c r="T78" s="46"/>
      <c r="U78" s="46"/>
      <c r="V78" s="46"/>
      <c r="W78" s="46"/>
      <c r="X78" s="46"/>
      <c r="Y78" s="46"/>
      <c r="Z78" s="46"/>
      <c r="AA78" s="46"/>
      <c r="AB78" s="46"/>
      <c r="AC78" s="46"/>
      <c r="AD78" s="46"/>
      <c r="AE78" s="46"/>
      <c r="AF78" s="46"/>
      <c r="AG78" s="46"/>
      <c r="AH78" s="46"/>
      <c r="AI78" s="46"/>
      <c r="AJ78" s="46"/>
      <c r="AK78" s="46"/>
      <c r="AL78" s="46"/>
      <c r="AM78" s="46"/>
      <c r="AN78" s="46"/>
      <c r="AO78" s="46"/>
      <c r="AP78" s="46"/>
      <c r="AQ78" s="46"/>
      <c r="AR78" s="46"/>
      <c r="AS78" s="46"/>
      <c r="AT78" s="46"/>
      <c r="AU78" s="46"/>
      <c r="AV78" s="46"/>
    </row>
    <row r="79" spans="1:48" s="44" customFormat="1" ht="15" customHeight="1" x14ac:dyDescent="0.15">
      <c r="C79" s="198"/>
      <c r="D79" s="199" t="s">
        <v>412</v>
      </c>
      <c r="E79" s="526" t="s">
        <v>312</v>
      </c>
      <c r="F79" s="526"/>
      <c r="G79" s="526"/>
      <c r="H79" s="526"/>
      <c r="I79" s="526"/>
      <c r="J79" s="526"/>
      <c r="K79" s="526"/>
      <c r="L79" s="526"/>
      <c r="M79" s="526"/>
      <c r="N79" s="526"/>
      <c r="O79" s="527"/>
      <c r="R79" s="46"/>
      <c r="S79" s="46"/>
      <c r="T79" s="46"/>
      <c r="U79" s="46"/>
      <c r="V79" s="46"/>
      <c r="W79" s="46"/>
      <c r="X79" s="46"/>
      <c r="Y79" s="46"/>
      <c r="Z79" s="46"/>
      <c r="AA79" s="46"/>
      <c r="AB79" s="46"/>
      <c r="AC79" s="46"/>
      <c r="AD79" s="46"/>
      <c r="AE79" s="46"/>
      <c r="AF79" s="46"/>
      <c r="AG79" s="46"/>
      <c r="AH79" s="46"/>
      <c r="AI79" s="46"/>
      <c r="AJ79" s="46"/>
      <c r="AK79" s="46"/>
      <c r="AL79" s="46"/>
      <c r="AM79" s="46"/>
      <c r="AN79" s="46"/>
      <c r="AO79" s="46"/>
      <c r="AP79" s="46"/>
      <c r="AQ79" s="46"/>
      <c r="AR79" s="46"/>
      <c r="AS79" s="46"/>
      <c r="AT79" s="46"/>
      <c r="AU79" s="46"/>
      <c r="AV79" s="46"/>
    </row>
    <row r="80" spans="1:48" s="44" customFormat="1" ht="15" customHeight="1" x14ac:dyDescent="0.15">
      <c r="C80" s="198"/>
      <c r="D80" s="199" t="s">
        <v>413</v>
      </c>
      <c r="E80" s="526" t="s">
        <v>420</v>
      </c>
      <c r="F80" s="526"/>
      <c r="G80" s="526"/>
      <c r="H80" s="526"/>
      <c r="I80" s="526"/>
      <c r="J80" s="526"/>
      <c r="K80" s="526"/>
      <c r="L80" s="526"/>
      <c r="M80" s="526"/>
      <c r="N80" s="526"/>
      <c r="O80" s="527"/>
      <c r="Q80" s="313" t="s">
        <v>40</v>
      </c>
      <c r="R80" s="46"/>
      <c r="S80" s="46"/>
      <c r="T80" s="46"/>
      <c r="U80" s="2"/>
      <c r="V80" s="2"/>
      <c r="W80" s="46"/>
      <c r="X80" s="46"/>
      <c r="Y80" s="46"/>
      <c r="Z80" s="46"/>
      <c r="AA80" s="46"/>
      <c r="AB80" s="46"/>
      <c r="AC80" s="46"/>
      <c r="AD80" s="46"/>
      <c r="AE80" s="46"/>
      <c r="AF80" s="46"/>
      <c r="AG80" s="46"/>
      <c r="AH80" s="46"/>
      <c r="AI80" s="46"/>
      <c r="AJ80" s="46"/>
      <c r="AK80" s="46"/>
      <c r="AL80" s="46"/>
      <c r="AM80" s="46"/>
      <c r="AN80" s="46"/>
      <c r="AO80" s="46"/>
      <c r="AP80" s="46"/>
      <c r="AQ80" s="46"/>
      <c r="AR80" s="46"/>
      <c r="AS80" s="46"/>
      <c r="AT80" s="46"/>
      <c r="AU80" s="46"/>
      <c r="AV80" s="46"/>
    </row>
    <row r="81" spans="1:48" s="44" customFormat="1" ht="15" customHeight="1" x14ac:dyDescent="0.15">
      <c r="C81" s="198"/>
      <c r="D81" s="199" t="s">
        <v>414</v>
      </c>
      <c r="E81" s="526" t="s">
        <v>421</v>
      </c>
      <c r="F81" s="526"/>
      <c r="G81" s="526"/>
      <c r="H81" s="526"/>
      <c r="I81" s="526"/>
      <c r="J81" s="526"/>
      <c r="K81" s="526"/>
      <c r="L81" s="526"/>
      <c r="M81" s="526"/>
      <c r="N81" s="526"/>
      <c r="O81" s="527"/>
      <c r="Q81" s="313" t="s">
        <v>41</v>
      </c>
      <c r="R81" s="3"/>
      <c r="S81" s="46"/>
      <c r="T81" s="4"/>
      <c r="U81" s="4"/>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row>
    <row r="82" spans="1:48" s="44" customFormat="1" ht="15" customHeight="1" x14ac:dyDescent="0.15">
      <c r="C82" s="198"/>
      <c r="D82" s="199" t="s">
        <v>415</v>
      </c>
      <c r="E82" s="526" t="s">
        <v>422</v>
      </c>
      <c r="F82" s="526"/>
      <c r="G82" s="526"/>
      <c r="H82" s="526"/>
      <c r="I82" s="526"/>
      <c r="J82" s="526"/>
      <c r="K82" s="526"/>
      <c r="L82" s="526"/>
      <c r="M82" s="526"/>
      <c r="N82" s="526"/>
      <c r="O82" s="527"/>
      <c r="Q82" s="313" t="s">
        <v>42</v>
      </c>
      <c r="R82" s="3"/>
      <c r="S82" s="46"/>
      <c r="T82" s="4"/>
      <c r="U82" s="4"/>
      <c r="V82" s="46"/>
      <c r="W82" s="46"/>
      <c r="X82" s="46"/>
      <c r="Y82" s="46"/>
      <c r="Z82" s="46"/>
      <c r="AA82" s="46"/>
      <c r="AB82" s="46"/>
      <c r="AC82" s="46"/>
      <c r="AD82" s="46"/>
      <c r="AE82" s="46"/>
      <c r="AF82" s="46"/>
      <c r="AG82" s="46"/>
      <c r="AH82" s="46"/>
      <c r="AI82" s="46"/>
      <c r="AJ82" s="46"/>
      <c r="AK82" s="46"/>
      <c r="AL82" s="46"/>
      <c r="AM82" s="46"/>
      <c r="AN82" s="46"/>
      <c r="AO82" s="46"/>
      <c r="AP82" s="46"/>
      <c r="AQ82" s="46"/>
      <c r="AR82" s="46"/>
      <c r="AS82" s="46"/>
      <c r="AT82" s="46"/>
      <c r="AU82" s="46"/>
      <c r="AV82" s="46"/>
    </row>
    <row r="83" spans="1:48" s="44" customFormat="1" ht="15" customHeight="1" x14ac:dyDescent="0.15">
      <c r="C83" s="198"/>
      <c r="D83" s="199" t="s">
        <v>416</v>
      </c>
      <c r="E83" s="526" t="s">
        <v>423</v>
      </c>
      <c r="F83" s="526"/>
      <c r="G83" s="526"/>
      <c r="H83" s="526"/>
      <c r="I83" s="526"/>
      <c r="J83" s="526"/>
      <c r="K83" s="526"/>
      <c r="L83" s="526"/>
      <c r="M83" s="526"/>
      <c r="N83" s="526"/>
      <c r="O83" s="527"/>
      <c r="Q83" s="313" t="s">
        <v>44</v>
      </c>
      <c r="S83" s="46"/>
      <c r="T83" s="4"/>
      <c r="U83" s="4"/>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row>
    <row r="84" spans="1:48" s="44" customFormat="1" ht="15" customHeight="1" x14ac:dyDescent="0.15">
      <c r="C84" s="198"/>
      <c r="D84" s="199" t="s">
        <v>417</v>
      </c>
      <c r="E84" s="526" t="s">
        <v>313</v>
      </c>
      <c r="F84" s="526"/>
      <c r="G84" s="526"/>
      <c r="H84" s="526"/>
      <c r="I84" s="526"/>
      <c r="J84" s="526"/>
      <c r="K84" s="526"/>
      <c r="L84" s="526"/>
      <c r="M84" s="526"/>
      <c r="N84" s="526"/>
      <c r="O84" s="527"/>
      <c r="Q84" s="313" t="s">
        <v>43</v>
      </c>
      <c r="S84" s="46"/>
      <c r="T84" s="4"/>
      <c r="U84" s="4"/>
      <c r="V84" s="46"/>
      <c r="W84" s="46"/>
      <c r="X84" s="46"/>
      <c r="Y84" s="46"/>
      <c r="Z84" s="46"/>
      <c r="AA84" s="46"/>
      <c r="AB84" s="46"/>
      <c r="AC84" s="46"/>
      <c r="AD84" s="46"/>
      <c r="AE84" s="46"/>
      <c r="AF84" s="46"/>
      <c r="AG84" s="46"/>
      <c r="AH84" s="46"/>
      <c r="AI84" s="46"/>
      <c r="AJ84" s="46"/>
      <c r="AK84" s="46"/>
      <c r="AL84" s="46"/>
      <c r="AM84" s="46"/>
      <c r="AN84" s="46"/>
      <c r="AO84" s="46"/>
      <c r="AP84" s="46"/>
      <c r="AQ84" s="46"/>
      <c r="AR84" s="46"/>
      <c r="AS84" s="46"/>
      <c r="AT84" s="46"/>
      <c r="AU84" s="46"/>
      <c r="AV84" s="46"/>
    </row>
    <row r="85" spans="1:48" s="44" customFormat="1" ht="15" customHeight="1" x14ac:dyDescent="0.15">
      <c r="C85" s="198"/>
      <c r="D85" s="199" t="s">
        <v>418</v>
      </c>
      <c r="E85" s="526" t="s">
        <v>424</v>
      </c>
      <c r="F85" s="526"/>
      <c r="G85" s="526"/>
      <c r="H85" s="526"/>
      <c r="I85" s="526"/>
      <c r="J85" s="526"/>
      <c r="K85" s="526"/>
      <c r="L85" s="526"/>
      <c r="M85" s="526"/>
      <c r="N85" s="526"/>
      <c r="O85" s="527"/>
      <c r="R85" s="45"/>
      <c r="S85" s="46"/>
      <c r="T85" s="4"/>
      <c r="U85" s="4"/>
      <c r="V85" s="46"/>
      <c r="W85" s="46"/>
      <c r="X85" s="46"/>
      <c r="Y85" s="46"/>
      <c r="Z85" s="46"/>
      <c r="AA85" s="46"/>
      <c r="AB85" s="46"/>
      <c r="AC85" s="46"/>
      <c r="AD85" s="46"/>
      <c r="AE85" s="46"/>
      <c r="AF85" s="46"/>
      <c r="AG85" s="46"/>
      <c r="AH85" s="46"/>
      <c r="AI85" s="46"/>
      <c r="AJ85" s="46"/>
      <c r="AK85" s="46"/>
      <c r="AL85" s="46"/>
      <c r="AM85" s="46"/>
      <c r="AN85" s="46"/>
      <c r="AO85" s="46"/>
      <c r="AP85" s="46"/>
      <c r="AQ85" s="46"/>
      <c r="AR85" s="46"/>
      <c r="AS85" s="46"/>
      <c r="AT85" s="46"/>
      <c r="AU85" s="46"/>
      <c r="AV85" s="46"/>
    </row>
    <row r="86" spans="1:48" s="44" customFormat="1" ht="15" customHeight="1" x14ac:dyDescent="0.15">
      <c r="C86" s="198"/>
      <c r="D86" s="199" t="s">
        <v>410</v>
      </c>
      <c r="E86" s="526" t="s">
        <v>425</v>
      </c>
      <c r="F86" s="526"/>
      <c r="G86" s="526"/>
      <c r="H86" s="526"/>
      <c r="I86" s="526"/>
      <c r="J86" s="526"/>
      <c r="K86" s="526"/>
      <c r="L86" s="526"/>
      <c r="M86" s="526"/>
      <c r="N86" s="526"/>
      <c r="O86" s="527"/>
      <c r="Q86" s="283"/>
      <c r="R86" s="283"/>
      <c r="S86" s="283"/>
      <c r="T86" s="283"/>
      <c r="U86" s="283"/>
      <c r="V86" s="283"/>
      <c r="W86" s="283"/>
      <c r="X86" s="283"/>
      <c r="Y86" s="283"/>
      <c r="Z86" s="283"/>
      <c r="AA86" s="284"/>
      <c r="AB86" s="284"/>
      <c r="AC86" s="284"/>
      <c r="AD86" s="284"/>
      <c r="AE86" s="284"/>
      <c r="AF86" s="284"/>
      <c r="AG86" s="46"/>
      <c r="AH86" s="46"/>
      <c r="AI86" s="46"/>
      <c r="AJ86" s="46"/>
      <c r="AK86" s="46"/>
      <c r="AL86" s="46"/>
      <c r="AM86" s="46"/>
      <c r="AN86" s="46"/>
      <c r="AO86" s="46"/>
      <c r="AP86" s="46"/>
      <c r="AQ86" s="46"/>
      <c r="AR86" s="46"/>
      <c r="AS86" s="46"/>
      <c r="AT86" s="46"/>
      <c r="AU86" s="46"/>
      <c r="AV86" s="46"/>
    </row>
    <row r="87" spans="1:48" s="44" customFormat="1" ht="15" customHeight="1" x14ac:dyDescent="0.15">
      <c r="C87" s="198"/>
      <c r="D87" s="199" t="s">
        <v>419</v>
      </c>
      <c r="E87" s="526" t="s">
        <v>426</v>
      </c>
      <c r="F87" s="526"/>
      <c r="G87" s="526"/>
      <c r="H87" s="526"/>
      <c r="I87" s="526"/>
      <c r="J87" s="526"/>
      <c r="K87" s="526"/>
      <c r="L87" s="526"/>
      <c r="M87" s="526"/>
      <c r="N87" s="526"/>
      <c r="O87" s="527"/>
      <c r="Q87" s="285"/>
      <c r="R87" s="285"/>
      <c r="S87" s="285"/>
      <c r="T87" s="285"/>
      <c r="U87" s="285"/>
      <c r="V87" s="285"/>
      <c r="W87" s="285"/>
      <c r="X87" s="285"/>
      <c r="Y87" s="285"/>
      <c r="Z87" s="285"/>
      <c r="AA87" s="286"/>
      <c r="AB87" s="284"/>
      <c r="AC87" s="284"/>
      <c r="AD87" s="284"/>
      <c r="AE87" s="284"/>
      <c r="AF87" s="284"/>
      <c r="AG87" s="46"/>
      <c r="AH87" s="46"/>
      <c r="AI87" s="46"/>
      <c r="AJ87" s="46"/>
      <c r="AK87" s="46"/>
      <c r="AL87" s="46"/>
      <c r="AM87" s="46"/>
      <c r="AN87" s="46"/>
      <c r="AO87" s="46"/>
      <c r="AP87" s="46"/>
      <c r="AQ87" s="46"/>
      <c r="AR87" s="46"/>
      <c r="AS87" s="46"/>
      <c r="AT87" s="46"/>
      <c r="AU87" s="46"/>
      <c r="AV87" s="46"/>
    </row>
    <row r="88" spans="1:48" s="46" customFormat="1" ht="15" customHeight="1" x14ac:dyDescent="0.15">
      <c r="C88" s="198"/>
      <c r="D88" s="199" t="s">
        <v>411</v>
      </c>
      <c r="E88" s="526" t="s">
        <v>314</v>
      </c>
      <c r="F88" s="526"/>
      <c r="G88" s="526"/>
      <c r="H88" s="526"/>
      <c r="I88" s="526"/>
      <c r="J88" s="526"/>
      <c r="K88" s="526"/>
      <c r="L88" s="526"/>
      <c r="M88" s="526"/>
      <c r="N88" s="526"/>
      <c r="O88" s="527"/>
      <c r="Q88" s="287"/>
      <c r="R88" s="287"/>
      <c r="S88" s="287"/>
      <c r="T88" s="287"/>
      <c r="U88" s="287"/>
      <c r="V88" s="287"/>
      <c r="W88" s="287"/>
      <c r="X88" s="287"/>
      <c r="Y88" s="287"/>
      <c r="Z88" s="284"/>
      <c r="AA88" s="288"/>
      <c r="AB88" s="284"/>
      <c r="AC88" s="284"/>
      <c r="AD88" s="284"/>
      <c r="AE88" s="284"/>
      <c r="AF88" s="284"/>
    </row>
    <row r="89" spans="1:48" s="46" customFormat="1" ht="28.35" customHeight="1" x14ac:dyDescent="0.15">
      <c r="C89" s="198"/>
      <c r="D89" s="199" t="s">
        <v>308</v>
      </c>
      <c r="E89" s="526" t="s">
        <v>407</v>
      </c>
      <c r="F89" s="526"/>
      <c r="G89" s="526"/>
      <c r="H89" s="526"/>
      <c r="I89" s="526"/>
      <c r="J89" s="526"/>
      <c r="K89" s="526"/>
      <c r="L89" s="526"/>
      <c r="M89" s="526"/>
      <c r="N89" s="526"/>
      <c r="O89" s="527"/>
      <c r="Q89" s="287"/>
      <c r="R89" s="287"/>
      <c r="S89" s="287"/>
      <c r="T89" s="287"/>
      <c r="U89" s="288"/>
      <c r="V89" s="287"/>
      <c r="W89" s="287"/>
      <c r="X89" s="287"/>
      <c r="Y89" s="287"/>
      <c r="Z89" s="284"/>
      <c r="AA89" s="288"/>
      <c r="AB89" s="284"/>
      <c r="AC89" s="284"/>
      <c r="AD89" s="284"/>
      <c r="AE89" s="284"/>
      <c r="AF89" s="284"/>
    </row>
    <row r="90" spans="1:48" s="46" customFormat="1" ht="15" customHeight="1" x14ac:dyDescent="0.15">
      <c r="C90" s="198"/>
      <c r="D90" s="199" t="s">
        <v>309</v>
      </c>
      <c r="E90" s="526" t="s">
        <v>315</v>
      </c>
      <c r="F90" s="526"/>
      <c r="G90" s="526"/>
      <c r="H90" s="526"/>
      <c r="I90" s="526"/>
      <c r="J90" s="526"/>
      <c r="K90" s="526"/>
      <c r="L90" s="526"/>
      <c r="M90" s="526"/>
      <c r="N90" s="526"/>
      <c r="O90" s="527"/>
      <c r="Q90" s="288"/>
      <c r="R90" s="287"/>
      <c r="S90" s="287"/>
      <c r="T90" s="287"/>
      <c r="U90" s="287"/>
      <c r="V90" s="287"/>
      <c r="W90" s="287"/>
      <c r="X90" s="287"/>
      <c r="Y90" s="287"/>
      <c r="Z90" s="284"/>
      <c r="AA90" s="288"/>
      <c r="AB90" s="289"/>
      <c r="AC90" s="284"/>
      <c r="AD90" s="284"/>
      <c r="AE90" s="284"/>
      <c r="AF90" s="284"/>
    </row>
    <row r="91" spans="1:48" s="46" customFormat="1" ht="28.35" customHeight="1" x14ac:dyDescent="0.15">
      <c r="C91" s="198"/>
      <c r="D91" s="199" t="s">
        <v>310</v>
      </c>
      <c r="E91" s="526" t="s">
        <v>408</v>
      </c>
      <c r="F91" s="526"/>
      <c r="G91" s="526"/>
      <c r="H91" s="526"/>
      <c r="I91" s="526"/>
      <c r="J91" s="526"/>
      <c r="K91" s="526"/>
      <c r="L91" s="526"/>
      <c r="M91" s="526"/>
      <c r="N91" s="526"/>
      <c r="O91" s="527"/>
      <c r="Q91" s="5"/>
      <c r="R91" s="5"/>
      <c r="S91" s="5"/>
      <c r="T91" s="5"/>
      <c r="U91" s="103"/>
      <c r="V91" s="5"/>
      <c r="W91" s="5"/>
      <c r="X91" s="5"/>
      <c r="Y91" s="5"/>
      <c r="Z91" s="5"/>
      <c r="AA91" s="103"/>
    </row>
    <row r="92" spans="1:48" s="46" customFormat="1" ht="28.35" customHeight="1" x14ac:dyDescent="0.15">
      <c r="C92" s="198"/>
      <c r="D92" s="199" t="s">
        <v>311</v>
      </c>
      <c r="E92" s="526" t="s">
        <v>316</v>
      </c>
      <c r="F92" s="526"/>
      <c r="G92" s="526"/>
      <c r="H92" s="526"/>
      <c r="I92" s="526"/>
      <c r="J92" s="526"/>
      <c r="K92" s="526"/>
      <c r="L92" s="526"/>
      <c r="M92" s="526"/>
      <c r="N92" s="526"/>
      <c r="O92" s="527"/>
      <c r="Q92" s="5"/>
      <c r="R92" s="5"/>
      <c r="S92" s="5"/>
      <c r="T92" s="5"/>
      <c r="U92" s="5"/>
      <c r="V92" s="5"/>
      <c r="W92" s="5"/>
      <c r="X92" s="5"/>
      <c r="Y92" s="5"/>
      <c r="Z92" s="5"/>
      <c r="AA92" s="5"/>
    </row>
    <row r="93" spans="1:48" s="46" customFormat="1" ht="28.35" customHeight="1" x14ac:dyDescent="0.15">
      <c r="C93" s="198">
        <v>5</v>
      </c>
      <c r="D93" s="526" t="s">
        <v>386</v>
      </c>
      <c r="E93" s="526"/>
      <c r="F93" s="526"/>
      <c r="G93" s="526"/>
      <c r="H93" s="526"/>
      <c r="I93" s="526"/>
      <c r="J93" s="526"/>
      <c r="K93" s="526"/>
      <c r="L93" s="526"/>
      <c r="M93" s="526"/>
      <c r="N93" s="526"/>
      <c r="O93" s="527"/>
      <c r="Q93" s="5"/>
      <c r="R93" s="5"/>
      <c r="S93" s="5"/>
      <c r="T93" s="5"/>
      <c r="U93" s="5"/>
      <c r="V93" s="5"/>
      <c r="W93" s="5"/>
      <c r="X93" s="5"/>
      <c r="Y93" s="5"/>
      <c r="Z93" s="5"/>
      <c r="AA93" s="5"/>
    </row>
    <row r="94" spans="1:48" s="46" customFormat="1" ht="15" customHeight="1" x14ac:dyDescent="0.15">
      <c r="C94" s="198">
        <v>6</v>
      </c>
      <c r="D94" s="526" t="s">
        <v>385</v>
      </c>
      <c r="E94" s="526"/>
      <c r="F94" s="526"/>
      <c r="G94" s="526"/>
      <c r="H94" s="526"/>
      <c r="I94" s="526"/>
      <c r="J94" s="526"/>
      <c r="K94" s="526"/>
      <c r="L94" s="526"/>
      <c r="M94" s="526"/>
      <c r="N94" s="526"/>
      <c r="O94" s="527"/>
      <c r="Q94" s="2"/>
      <c r="R94" s="2"/>
      <c r="S94" s="2"/>
      <c r="T94" s="2"/>
      <c r="U94" s="2"/>
      <c r="V94" s="2"/>
      <c r="W94" s="2"/>
      <c r="X94" s="2"/>
      <c r="Y94" s="2"/>
      <c r="Z94" s="2"/>
    </row>
    <row r="95" spans="1:48" ht="13.35" customHeight="1" x14ac:dyDescent="0.15">
      <c r="A95" s="47"/>
      <c r="B95" s="47"/>
      <c r="C95" s="200"/>
      <c r="D95" s="42"/>
      <c r="E95" s="42"/>
      <c r="F95" s="42"/>
      <c r="G95" s="42"/>
      <c r="H95" s="42"/>
      <c r="I95" s="42"/>
      <c r="J95" s="42"/>
      <c r="K95" s="42"/>
      <c r="L95" s="42"/>
      <c r="M95" s="42"/>
      <c r="N95" s="42"/>
      <c r="O95" s="43"/>
      <c r="P95" s="48"/>
      <c r="Q95" s="314" t="s">
        <v>45</v>
      </c>
      <c r="R95" s="315" t="s">
        <v>100</v>
      </c>
      <c r="S95" s="1"/>
      <c r="T95" s="1"/>
      <c r="U95" s="1"/>
      <c r="V95" s="1"/>
      <c r="W95" s="1"/>
      <c r="X95" s="1"/>
      <c r="Y95" s="1"/>
      <c r="Z95" s="1"/>
    </row>
    <row r="96" spans="1:48" ht="13.5" x14ac:dyDescent="0.15">
      <c r="A96" s="47"/>
      <c r="B96" s="47"/>
      <c r="C96" s="44"/>
      <c r="D96" s="44"/>
      <c r="E96" s="44"/>
      <c r="F96" s="44"/>
      <c r="G96" s="44"/>
      <c r="H96" s="44"/>
      <c r="I96" s="44"/>
      <c r="J96" s="44"/>
      <c r="K96" s="44"/>
      <c r="L96" s="44"/>
      <c r="M96" s="44"/>
      <c r="N96" s="44"/>
      <c r="O96" s="44"/>
      <c r="P96" s="48"/>
      <c r="Q96" s="315" t="s">
        <v>98</v>
      </c>
      <c r="R96" s="318" t="s">
        <v>336</v>
      </c>
      <c r="S96" s="1"/>
      <c r="T96" s="1"/>
      <c r="U96" s="1"/>
      <c r="V96" s="1"/>
      <c r="W96" s="1"/>
      <c r="X96" s="1"/>
      <c r="Y96" s="1"/>
      <c r="Z96" s="1"/>
    </row>
    <row r="97" spans="1:26" ht="13.5" x14ac:dyDescent="0.15">
      <c r="A97" s="47"/>
      <c r="B97" s="47"/>
      <c r="C97" s="44"/>
      <c r="D97" s="44"/>
      <c r="E97" s="44"/>
      <c r="F97" s="44"/>
      <c r="G97" s="44"/>
      <c r="H97" s="44"/>
      <c r="I97" s="44"/>
      <c r="J97" s="44"/>
      <c r="K97" s="44"/>
      <c r="L97" s="44"/>
      <c r="M97" s="44"/>
      <c r="N97" s="44"/>
      <c r="O97" s="44"/>
      <c r="P97" s="48"/>
      <c r="Q97" s="315"/>
      <c r="R97" s="1"/>
      <c r="S97" s="1"/>
      <c r="T97" s="1"/>
      <c r="U97" s="1"/>
      <c r="V97" s="1"/>
      <c r="W97" s="1"/>
      <c r="X97" s="1"/>
      <c r="Y97" s="1"/>
      <c r="Z97" s="1"/>
    </row>
    <row r="98" spans="1:26" ht="13.5" x14ac:dyDescent="0.15">
      <c r="C98" s="44"/>
      <c r="D98" s="44"/>
      <c r="E98" s="44"/>
      <c r="F98" s="44"/>
      <c r="G98" s="44"/>
      <c r="H98" s="44"/>
      <c r="I98" s="44"/>
      <c r="J98" s="44"/>
      <c r="K98" s="44"/>
      <c r="L98" s="44"/>
      <c r="M98" s="44"/>
      <c r="N98" s="44"/>
      <c r="O98" s="44"/>
      <c r="Q98" s="315" t="s">
        <v>114</v>
      </c>
      <c r="R98" s="1"/>
    </row>
    <row r="99" spans="1:26" ht="13.5" x14ac:dyDescent="0.15">
      <c r="C99" s="44"/>
      <c r="D99" s="44"/>
      <c r="E99" s="44"/>
      <c r="F99" s="44"/>
      <c r="G99" s="44"/>
      <c r="H99" s="44"/>
      <c r="I99" s="44"/>
      <c r="J99" s="44"/>
      <c r="K99" s="44"/>
      <c r="L99" s="44"/>
      <c r="M99" s="44"/>
      <c r="N99" s="44"/>
      <c r="O99" s="44"/>
      <c r="Q99" s="315" t="s">
        <v>115</v>
      </c>
      <c r="R99" s="1"/>
    </row>
    <row r="100" spans="1:26" ht="13.5" x14ac:dyDescent="0.15">
      <c r="C100" s="44"/>
      <c r="D100" s="44"/>
      <c r="E100" s="44"/>
      <c r="F100" s="44"/>
      <c r="G100" s="44"/>
      <c r="H100" s="44"/>
      <c r="I100" s="44"/>
      <c r="J100" s="44"/>
      <c r="K100" s="44"/>
      <c r="L100" s="44"/>
      <c r="M100" s="44"/>
      <c r="N100" s="44"/>
      <c r="O100" s="44"/>
      <c r="Q100" s="315" t="s">
        <v>116</v>
      </c>
      <c r="R100" s="1"/>
    </row>
    <row r="101" spans="1:26" ht="13.5" x14ac:dyDescent="0.15">
      <c r="C101" s="44"/>
      <c r="D101" s="44"/>
      <c r="E101" s="44"/>
      <c r="F101" s="44"/>
      <c r="G101" s="44"/>
      <c r="H101" s="44"/>
      <c r="I101" s="44"/>
      <c r="J101" s="44"/>
      <c r="K101" s="44"/>
      <c r="L101" s="44"/>
      <c r="M101" s="44"/>
      <c r="N101" s="44"/>
      <c r="O101" s="44"/>
      <c r="Q101" s="315" t="s">
        <v>117</v>
      </c>
      <c r="R101" s="1"/>
    </row>
    <row r="102" spans="1:26" ht="13.5" x14ac:dyDescent="0.15">
      <c r="C102" s="44"/>
      <c r="D102" s="44"/>
      <c r="E102" s="44"/>
      <c r="F102" s="44"/>
      <c r="G102" s="44"/>
      <c r="H102" s="44"/>
      <c r="I102" s="44"/>
      <c r="J102" s="44"/>
      <c r="K102" s="44"/>
      <c r="L102" s="44"/>
      <c r="M102" s="44"/>
      <c r="N102" s="44"/>
      <c r="O102" s="44"/>
      <c r="Q102" s="315" t="s">
        <v>118</v>
      </c>
      <c r="R102" s="1"/>
    </row>
    <row r="103" spans="1:26" ht="13.5" x14ac:dyDescent="0.15">
      <c r="C103" s="44"/>
      <c r="D103" s="44"/>
      <c r="E103" s="44"/>
      <c r="F103" s="44"/>
      <c r="G103" s="44"/>
      <c r="H103" s="44"/>
      <c r="I103" s="44"/>
      <c r="J103" s="44"/>
      <c r="K103" s="44"/>
      <c r="L103" s="44"/>
      <c r="M103" s="44"/>
      <c r="N103" s="44"/>
      <c r="O103" s="44"/>
      <c r="Q103" s="315" t="s">
        <v>119</v>
      </c>
    </row>
    <row r="104" spans="1:26" ht="13.5" x14ac:dyDescent="0.15">
      <c r="C104" s="44"/>
      <c r="D104" s="44"/>
      <c r="E104" s="44"/>
      <c r="F104" s="44"/>
      <c r="G104" s="44"/>
      <c r="H104" s="44"/>
      <c r="I104" s="44"/>
      <c r="J104" s="44"/>
      <c r="K104" s="44"/>
      <c r="L104" s="44"/>
      <c r="M104" s="44"/>
      <c r="N104" s="44"/>
      <c r="O104" s="44"/>
      <c r="Q104" s="315" t="s">
        <v>120</v>
      </c>
    </row>
    <row r="105" spans="1:26" ht="13.5" x14ac:dyDescent="0.15">
      <c r="C105" s="44"/>
      <c r="D105" s="44"/>
      <c r="E105" s="44"/>
      <c r="F105" s="44"/>
      <c r="G105" s="44"/>
      <c r="H105" s="44"/>
      <c r="I105" s="44"/>
      <c r="J105" s="44"/>
      <c r="K105" s="44"/>
      <c r="L105" s="44"/>
      <c r="M105" s="44"/>
      <c r="N105" s="44"/>
      <c r="O105" s="44"/>
      <c r="Q105" s="315" t="s">
        <v>121</v>
      </c>
    </row>
    <row r="106" spans="1:26" ht="13.5" x14ac:dyDescent="0.15">
      <c r="C106" s="44"/>
      <c r="D106" s="44"/>
      <c r="E106" s="44"/>
      <c r="F106" s="44"/>
      <c r="G106" s="44"/>
      <c r="H106" s="44"/>
      <c r="I106" s="44"/>
      <c r="J106" s="44"/>
      <c r="K106" s="44"/>
      <c r="L106" s="44"/>
      <c r="M106" s="44"/>
      <c r="N106" s="44"/>
      <c r="O106" s="44"/>
      <c r="Q106" s="315" t="s">
        <v>122</v>
      </c>
    </row>
    <row r="107" spans="1:26" ht="13.5" x14ac:dyDescent="0.15">
      <c r="C107" s="46"/>
      <c r="D107" s="46"/>
      <c r="E107" s="46"/>
      <c r="F107" s="46"/>
      <c r="G107" s="46"/>
      <c r="H107" s="46"/>
      <c r="I107" s="46"/>
      <c r="J107" s="46"/>
      <c r="K107" s="46"/>
      <c r="L107" s="46"/>
      <c r="M107" s="46"/>
      <c r="N107" s="46"/>
      <c r="O107" s="46"/>
      <c r="Q107" s="315" t="s">
        <v>125</v>
      </c>
    </row>
    <row r="108" spans="1:26" ht="13.5" x14ac:dyDescent="0.15">
      <c r="C108" s="46"/>
      <c r="D108" s="46"/>
      <c r="E108" s="46"/>
      <c r="F108" s="46"/>
      <c r="G108" s="46"/>
      <c r="H108" s="46"/>
      <c r="I108" s="46"/>
      <c r="J108" s="46"/>
      <c r="K108" s="46"/>
      <c r="L108" s="46"/>
      <c r="M108" s="46"/>
      <c r="N108" s="46"/>
      <c r="O108" s="46"/>
      <c r="Q108" s="315" t="s">
        <v>126</v>
      </c>
    </row>
    <row r="109" spans="1:26" ht="13.5" x14ac:dyDescent="0.15">
      <c r="C109" s="46"/>
      <c r="D109" s="46"/>
      <c r="E109" s="46"/>
      <c r="F109" s="46"/>
      <c r="G109" s="46"/>
      <c r="H109" s="46"/>
      <c r="I109" s="46"/>
      <c r="J109" s="46"/>
      <c r="K109" s="46"/>
      <c r="L109" s="46"/>
      <c r="M109" s="46"/>
      <c r="N109" s="46"/>
      <c r="O109" s="46"/>
      <c r="Q109" s="315" t="s">
        <v>127</v>
      </c>
    </row>
    <row r="110" spans="1:26" ht="13.5" x14ac:dyDescent="0.15">
      <c r="C110" s="46"/>
      <c r="D110" s="46"/>
      <c r="E110" s="46"/>
      <c r="F110" s="46"/>
      <c r="G110" s="46"/>
      <c r="H110" s="46"/>
      <c r="I110" s="46"/>
      <c r="J110" s="46"/>
      <c r="K110" s="46"/>
      <c r="L110" s="46"/>
      <c r="M110" s="46"/>
      <c r="N110" s="46"/>
      <c r="O110" s="46"/>
      <c r="Q110" s="315" t="s">
        <v>128</v>
      </c>
    </row>
    <row r="111" spans="1:26" ht="13.5" x14ac:dyDescent="0.15">
      <c r="C111" s="46"/>
      <c r="D111" s="46"/>
      <c r="E111" s="46"/>
      <c r="F111" s="46"/>
      <c r="G111" s="46"/>
      <c r="H111" s="46"/>
      <c r="I111" s="46"/>
      <c r="J111" s="46"/>
      <c r="K111" s="46"/>
      <c r="L111" s="46"/>
      <c r="M111" s="46"/>
      <c r="N111" s="46"/>
      <c r="O111" s="46"/>
      <c r="Q111" s="315" t="s">
        <v>129</v>
      </c>
    </row>
    <row r="112" spans="1:26" ht="13.5" x14ac:dyDescent="0.15">
      <c r="C112" s="46"/>
      <c r="D112" s="46"/>
      <c r="E112" s="46"/>
      <c r="F112" s="46"/>
      <c r="G112" s="46"/>
      <c r="H112" s="46"/>
      <c r="I112" s="46"/>
      <c r="J112" s="46"/>
      <c r="K112" s="46"/>
      <c r="L112" s="46"/>
      <c r="M112" s="46"/>
      <c r="N112" s="46"/>
      <c r="O112" s="46"/>
      <c r="Q112" s="315" t="s">
        <v>130</v>
      </c>
    </row>
    <row r="113" spans="3:17" ht="13.5" x14ac:dyDescent="0.15">
      <c r="C113" s="46"/>
      <c r="D113" s="46"/>
      <c r="E113" s="46"/>
      <c r="F113" s="46"/>
      <c r="G113" s="46"/>
      <c r="H113" s="46"/>
      <c r="I113" s="46"/>
      <c r="J113" s="46"/>
      <c r="K113" s="46"/>
      <c r="L113" s="46"/>
      <c r="M113" s="46"/>
      <c r="N113" s="46"/>
      <c r="O113" s="46"/>
      <c r="Q113" s="315" t="s">
        <v>123</v>
      </c>
    </row>
    <row r="114" spans="3:17" ht="13.5" x14ac:dyDescent="0.15">
      <c r="C114" s="48"/>
      <c r="D114" s="48"/>
      <c r="E114" s="48"/>
      <c r="F114" s="48"/>
      <c r="G114" s="48"/>
      <c r="H114" s="48"/>
      <c r="I114" s="48"/>
      <c r="J114" s="48"/>
      <c r="K114" s="48"/>
      <c r="L114" s="48"/>
      <c r="M114" s="48"/>
      <c r="N114" s="48"/>
      <c r="O114" s="48"/>
      <c r="Q114" s="315" t="s">
        <v>131</v>
      </c>
    </row>
    <row r="115" spans="3:17" ht="13.5" x14ac:dyDescent="0.15">
      <c r="C115" s="48"/>
      <c r="D115" s="48"/>
      <c r="E115" s="48"/>
      <c r="F115" s="48"/>
      <c r="G115" s="48"/>
      <c r="H115" s="48"/>
      <c r="I115" s="48"/>
      <c r="J115" s="48"/>
      <c r="K115" s="48"/>
      <c r="L115" s="48"/>
      <c r="M115" s="48"/>
      <c r="N115" s="48"/>
      <c r="O115" s="48"/>
      <c r="Q115" s="315" t="s">
        <v>132</v>
      </c>
    </row>
    <row r="116" spans="3:17" ht="13.5" x14ac:dyDescent="0.15">
      <c r="C116" s="48"/>
      <c r="D116" s="48"/>
      <c r="E116" s="48"/>
      <c r="F116" s="48"/>
      <c r="G116" s="48"/>
      <c r="H116" s="48"/>
      <c r="I116" s="48"/>
      <c r="J116" s="48"/>
      <c r="K116" s="48"/>
      <c r="L116" s="48"/>
      <c r="M116" s="48"/>
      <c r="N116" s="48"/>
      <c r="O116" s="48"/>
      <c r="Q116" s="315" t="s">
        <v>133</v>
      </c>
    </row>
    <row r="117" spans="3:17" ht="13.5" x14ac:dyDescent="0.15">
      <c r="Q117" s="315" t="s">
        <v>134</v>
      </c>
    </row>
    <row r="118" spans="3:17" ht="13.5" x14ac:dyDescent="0.15">
      <c r="Q118" s="315" t="s">
        <v>135</v>
      </c>
    </row>
    <row r="119" spans="3:17" ht="13.5" x14ac:dyDescent="0.15">
      <c r="Q119" s="315" t="s">
        <v>136</v>
      </c>
    </row>
    <row r="120" spans="3:17" ht="13.5" x14ac:dyDescent="0.15">
      <c r="Q120" s="315" t="s">
        <v>137</v>
      </c>
    </row>
    <row r="121" spans="3:17" ht="13.5" x14ac:dyDescent="0.15">
      <c r="Q121" s="315" t="s">
        <v>138</v>
      </c>
    </row>
    <row r="122" spans="3:17" ht="13.5" x14ac:dyDescent="0.15">
      <c r="Q122" s="315" t="s">
        <v>139</v>
      </c>
    </row>
    <row r="123" spans="3:17" ht="13.5" x14ac:dyDescent="0.15">
      <c r="Q123" s="315" t="s">
        <v>140</v>
      </c>
    </row>
    <row r="124" spans="3:17" ht="13.5" x14ac:dyDescent="0.15">
      <c r="Q124" s="315" t="s">
        <v>141</v>
      </c>
    </row>
    <row r="125" spans="3:17" ht="13.5" x14ac:dyDescent="0.15">
      <c r="Q125" s="315" t="s">
        <v>124</v>
      </c>
    </row>
    <row r="126" spans="3:17" ht="13.5" x14ac:dyDescent="0.15">
      <c r="Q126" s="315" t="s">
        <v>142</v>
      </c>
    </row>
    <row r="127" spans="3:17" ht="13.5" x14ac:dyDescent="0.15">
      <c r="Q127" s="315" t="s">
        <v>143</v>
      </c>
    </row>
    <row r="128" spans="3:17" ht="13.5" x14ac:dyDescent="0.15">
      <c r="Q128" s="315" t="s">
        <v>144</v>
      </c>
    </row>
    <row r="129" spans="17:17" ht="13.5" x14ac:dyDescent="0.15">
      <c r="Q129" s="315" t="s">
        <v>145</v>
      </c>
    </row>
    <row r="130" spans="17:17" ht="13.5" x14ac:dyDescent="0.15">
      <c r="Q130" s="315" t="s">
        <v>146</v>
      </c>
    </row>
    <row r="131" spans="17:17" ht="13.5" x14ac:dyDescent="0.15">
      <c r="Q131" s="315" t="s">
        <v>147</v>
      </c>
    </row>
    <row r="132" spans="17:17" ht="13.5" x14ac:dyDescent="0.15">
      <c r="Q132" s="316" t="s">
        <v>148</v>
      </c>
    </row>
    <row r="133" spans="17:17" ht="13.5" x14ac:dyDescent="0.15">
      <c r="Q133" s="316" t="s">
        <v>149</v>
      </c>
    </row>
    <row r="134" spans="17:17" ht="13.5" x14ac:dyDescent="0.15">
      <c r="Q134" s="316" t="s">
        <v>150</v>
      </c>
    </row>
    <row r="135" spans="17:17" ht="13.5" x14ac:dyDescent="0.15">
      <c r="Q135" s="316" t="s">
        <v>151</v>
      </c>
    </row>
    <row r="136" spans="17:17" ht="13.5" x14ac:dyDescent="0.15">
      <c r="Q136" s="316" t="s">
        <v>152</v>
      </c>
    </row>
    <row r="137" spans="17:17" ht="13.5" x14ac:dyDescent="0.15">
      <c r="Q137" s="316" t="s">
        <v>153</v>
      </c>
    </row>
    <row r="138" spans="17:17" ht="13.5" x14ac:dyDescent="0.15">
      <c r="Q138" s="316" t="s">
        <v>361</v>
      </c>
    </row>
    <row r="139" spans="17:17" ht="13.5" x14ac:dyDescent="0.15">
      <c r="Q139" s="316" t="s">
        <v>359</v>
      </c>
    </row>
    <row r="140" spans="17:17" ht="13.5" x14ac:dyDescent="0.15">
      <c r="Q140" s="316" t="s">
        <v>360</v>
      </c>
    </row>
    <row r="141" spans="17:17" x14ac:dyDescent="0.15">
      <c r="Q141" s="317"/>
    </row>
    <row r="142" spans="17:17" ht="13.5" x14ac:dyDescent="0.15">
      <c r="Q142" s="314" t="s">
        <v>157</v>
      </c>
    </row>
    <row r="143" spans="17:17" x14ac:dyDescent="0.15">
      <c r="Q143" s="317" t="s">
        <v>154</v>
      </c>
    </row>
    <row r="144" spans="17:17" x14ac:dyDescent="0.15">
      <c r="Q144" s="25" t="s">
        <v>156</v>
      </c>
    </row>
  </sheetData>
  <sheetProtection algorithmName="SHA-512" hashValue="haW4zO9GnhCW3GEer/khjB11WVczjsP3tsH6uqQ0T8u04fkn9iTRHsfvOlpCJX+cDSvlc49iGV5sDwBDSN3fWw==" saltValue="prmuo1Su8To0toNLIGPImw==" spinCount="100000" sheet="1" objects="1" scenarios="1"/>
  <mergeCells count="87">
    <mergeCell ref="C20:D20"/>
    <mergeCell ref="C17:R17"/>
    <mergeCell ref="C21:D21"/>
    <mergeCell ref="D62:G62"/>
    <mergeCell ref="J62:L62"/>
    <mergeCell ref="M27:M28"/>
    <mergeCell ref="M47:O47"/>
    <mergeCell ref="C47:E48"/>
    <mergeCell ref="F47:L48"/>
    <mergeCell ref="C36:F36"/>
    <mergeCell ref="C22:D22"/>
    <mergeCell ref="C23:D23"/>
    <mergeCell ref="C24:D24"/>
    <mergeCell ref="F49:K50"/>
    <mergeCell ref="J40:O40"/>
    <mergeCell ref="L42:O42"/>
    <mergeCell ref="M50:N50"/>
    <mergeCell ref="C29:O29"/>
    <mergeCell ref="C49:E50"/>
    <mergeCell ref="J39:O39"/>
    <mergeCell ref="C31:O32"/>
    <mergeCell ref="L34:O34"/>
    <mergeCell ref="C45:O45"/>
    <mergeCell ref="M48:O48"/>
    <mergeCell ref="N49:O49"/>
    <mergeCell ref="E83:O83"/>
    <mergeCell ref="E79:O79"/>
    <mergeCell ref="D63:G63"/>
    <mergeCell ref="J65:L65"/>
    <mergeCell ref="C60:E60"/>
    <mergeCell ref="F60:O60"/>
    <mergeCell ref="H62:I62"/>
    <mergeCell ref="M62:O62"/>
    <mergeCell ref="C62:C65"/>
    <mergeCell ref="M63:N63"/>
    <mergeCell ref="J63:L63"/>
    <mergeCell ref="D75:O75"/>
    <mergeCell ref="E81:O81"/>
    <mergeCell ref="D74:O74"/>
    <mergeCell ref="D64:G64"/>
    <mergeCell ref="M67:N67"/>
    <mergeCell ref="D94:O94"/>
    <mergeCell ref="C70:O70"/>
    <mergeCell ref="C68:E68"/>
    <mergeCell ref="D93:O93"/>
    <mergeCell ref="E91:O91"/>
    <mergeCell ref="E85:O85"/>
    <mergeCell ref="E84:O84"/>
    <mergeCell ref="E90:O90"/>
    <mergeCell ref="E82:O82"/>
    <mergeCell ref="E87:O87"/>
    <mergeCell ref="E92:O92"/>
    <mergeCell ref="D77:O77"/>
    <mergeCell ref="D78:O78"/>
    <mergeCell ref="E89:O89"/>
    <mergeCell ref="E88:O88"/>
    <mergeCell ref="E86:O86"/>
    <mergeCell ref="P64:S64"/>
    <mergeCell ref="D73:O73"/>
    <mergeCell ref="E80:O80"/>
    <mergeCell ref="F58:O58"/>
    <mergeCell ref="F59:O59"/>
    <mergeCell ref="D76:O76"/>
    <mergeCell ref="M65:N65"/>
    <mergeCell ref="M66:N66"/>
    <mergeCell ref="M64:N64"/>
    <mergeCell ref="J66:L66"/>
    <mergeCell ref="D65:G65"/>
    <mergeCell ref="D66:G66"/>
    <mergeCell ref="D67:G67"/>
    <mergeCell ref="J64:L64"/>
    <mergeCell ref="J67:L67"/>
    <mergeCell ref="F52:I52"/>
    <mergeCell ref="L52:O52"/>
    <mergeCell ref="F53:H53"/>
    <mergeCell ref="I53:K53"/>
    <mergeCell ref="L53:M53"/>
    <mergeCell ref="F54:H54"/>
    <mergeCell ref="I54:K54"/>
    <mergeCell ref="L54:M54"/>
    <mergeCell ref="D55:E56"/>
    <mergeCell ref="F55:H55"/>
    <mergeCell ref="I55:K55"/>
    <mergeCell ref="L55:M55"/>
    <mergeCell ref="F56:H56"/>
    <mergeCell ref="I56:K56"/>
    <mergeCell ref="L56:M56"/>
  </mergeCells>
  <phoneticPr fontId="3"/>
  <dataValidations count="3">
    <dataValidation type="list" allowBlank="1" showInputMessage="1" showErrorMessage="1" sqref="C36:F36">
      <formula1>$Q$80:$Q$84</formula1>
    </dataValidation>
    <dataValidation type="list" allowBlank="1" showInputMessage="1" showErrorMessage="1" sqref="N28:O28">
      <formula1>$Q$143:$Q$144</formula1>
    </dataValidation>
    <dataValidation type="list" allowBlank="1" showInputMessage="1" showErrorMessage="1" sqref="F52:I52">
      <formula1>$Q$98:$Q$140</formula1>
    </dataValidation>
  </dataValidations>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1" manualBreakCount="1">
    <brk id="69"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野村不動産パートナーズ株式会社
建築事業本部　環境技術部</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3"/>
      <c r="AA6" s="93"/>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35" customHeight="1" thickBot="1" x14ac:dyDescent="0.2">
      <c r="B7" s="634" t="s">
        <v>89</v>
      </c>
      <c r="C7" s="635"/>
      <c r="D7" s="708" t="s">
        <v>210</v>
      </c>
      <c r="E7" s="709"/>
      <c r="F7" s="709"/>
      <c r="G7" s="709"/>
      <c r="H7" s="709"/>
      <c r="I7" s="710"/>
      <c r="J7" s="157"/>
      <c r="K7" s="63"/>
      <c r="L7" s="170"/>
      <c r="M7" s="734" t="s">
        <v>107</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6MVZPKQ+Sw0t3jx2THfwYDB6gTuq4UMkcWrsEiYCbTmbk6SjcZrLnnRq2XpHQoeT/sufdUzfMSf4DM6Da5pndw==" saltValue="SamZ7fb913t2xtaZz5ihug=="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野村不動産パートナーズ株式会社
建築事業本部　環境技術部</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35" customHeight="1" thickBot="1" x14ac:dyDescent="0.2">
      <c r="B7" s="634" t="s">
        <v>89</v>
      </c>
      <c r="C7" s="635"/>
      <c r="D7" s="708" t="s">
        <v>211</v>
      </c>
      <c r="E7" s="709"/>
      <c r="F7" s="709"/>
      <c r="G7" s="709"/>
      <c r="H7" s="709"/>
      <c r="I7" s="710"/>
      <c r="J7" s="157"/>
      <c r="K7" s="63"/>
      <c r="L7" s="170"/>
      <c r="M7" s="734" t="s">
        <v>108</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ECffCJBHNbdztZWwzkVs93b68j1raHnXlUrZcwMm1Wx0YAs5lVcHSLOCnKdFiEmmvBcGS03fOsk8Ih36dP3QOQ==" saltValue="OESmxKWOIVquLrVxrtA6bw==" spinCount="100000" sheet="1" objects="1" scenarios="1"/>
  <mergeCells count="113">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AE9:AE14"/>
    <mergeCell ref="P12:S12"/>
    <mergeCell ref="Y21:AA21"/>
    <mergeCell ref="P18:S18"/>
    <mergeCell ref="Y18:AA18"/>
    <mergeCell ref="P16:AB16"/>
    <mergeCell ref="Q20:T20"/>
    <mergeCell ref="P21:S21"/>
    <mergeCell ref="U17:X17"/>
    <mergeCell ref="Q17:T17"/>
    <mergeCell ref="Z20:AB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野村不動産パートナーズ株式会社
建築事業本部　環境技術部</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35" customHeight="1" thickBot="1" x14ac:dyDescent="0.2">
      <c r="B7" s="634" t="s">
        <v>89</v>
      </c>
      <c r="C7" s="635"/>
      <c r="D7" s="708" t="s">
        <v>212</v>
      </c>
      <c r="E7" s="709"/>
      <c r="F7" s="709"/>
      <c r="G7" s="709"/>
      <c r="H7" s="709"/>
      <c r="I7" s="710"/>
      <c r="J7" s="157"/>
      <c r="K7" s="63"/>
      <c r="L7" s="170"/>
      <c r="M7" s="734" t="s">
        <v>92</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CgXId7/i4mHSPGqvGsodfKu7HyFt5W4hjQV+NeRnVhpYYnsSP/DKMiik7hhs7tiE85xcaTUdefIHS5nT6D3TzA==" saltValue="EJX3eD5SpGyeOnmCZ0vcvw=="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野村不動産パートナーズ株式会社
建築事業本部　環境技術部</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634" t="s">
        <v>89</v>
      </c>
      <c r="C7" s="635"/>
      <c r="D7" s="708" t="s">
        <v>213</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W63mCiqpt8Jqu45ZT1D1azO2dPU4J2nTV+qdP0JohfKcM4Rn2n3G+9/7hCA3Be1TvN/3QXa6r9kfY1keAyl2Lg==" saltValue="/4P9dvJ/fXNXt+QQ35FxWw=="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C000"/>
    <pageSetUpPr fitToPage="1"/>
  </sheetPr>
  <dimension ref="B1:BJ76"/>
  <sheetViews>
    <sheetView showGridLines="0" topLeftCell="A22" zoomScaleNormal="100" workbookViewId="0">
      <selection activeCell="AL31" sqref="AL31:AQ31"/>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野村不動産パートナーズ株式会社
建築事業本部　環境技術部</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634" t="s">
        <v>89</v>
      </c>
      <c r="C7" s="635"/>
      <c r="D7" s="708" t="s">
        <v>214</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1.4</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1014.2</v>
      </c>
      <c r="E24" s="700"/>
      <c r="F24" s="700"/>
      <c r="G24" s="212" t="s">
        <v>198</v>
      </c>
      <c r="H24" s="678">
        <f>+F12</f>
        <v>1.4</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1.4</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1.4</v>
      </c>
      <c r="Q27" s="683"/>
      <c r="R27" s="683"/>
      <c r="S27" s="683"/>
      <c r="T27" s="54" t="s">
        <v>38</v>
      </c>
      <c r="U27" s="74"/>
      <c r="V27" s="74"/>
      <c r="Y27" s="72" t="s">
        <v>39</v>
      </c>
      <c r="Z27" s="75"/>
      <c r="AH27" s="63"/>
      <c r="AI27" s="63"/>
      <c r="AJ27" s="63"/>
      <c r="AK27" s="63"/>
      <c r="AL27" s="646">
        <f>+AH18+P27</f>
        <v>1.4</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1.4</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1014.2</v>
      </c>
      <c r="E29" s="700"/>
      <c r="F29" s="700"/>
      <c r="G29" s="212" t="s">
        <v>198</v>
      </c>
      <c r="H29" s="678">
        <f>+AL27</f>
        <v>1.4</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1014.2</v>
      </c>
      <c r="E30" s="700"/>
      <c r="F30" s="700"/>
      <c r="G30" s="212" t="s">
        <v>198</v>
      </c>
      <c r="H30" s="678">
        <f>+AL30</f>
        <v>1.4</v>
      </c>
      <c r="I30" s="679"/>
      <c r="J30" s="212" t="s">
        <v>198</v>
      </c>
      <c r="M30" s="652"/>
      <c r="P30" s="66"/>
      <c r="R30" s="682">
        <f>+ROUND(AA28,1)+ROUND(AA29,1)+ROUND(AA30,1)</f>
        <v>1.4</v>
      </c>
      <c r="S30" s="683"/>
      <c r="T30" s="683"/>
      <c r="U30" s="683"/>
      <c r="V30" s="54" t="s">
        <v>16</v>
      </c>
      <c r="Y30" s="684" t="s">
        <v>186</v>
      </c>
      <c r="Z30" s="685"/>
      <c r="AA30" s="640"/>
      <c r="AB30" s="641"/>
      <c r="AC30" s="641"/>
      <c r="AD30" s="641"/>
      <c r="AE30" s="641"/>
      <c r="AF30" s="54" t="s">
        <v>13</v>
      </c>
      <c r="AL30" s="632">
        <v>1.4</v>
      </c>
      <c r="AM30" s="633"/>
      <c r="AN30" s="633"/>
      <c r="AO30" s="633"/>
      <c r="AP30" s="62" t="s">
        <v>13</v>
      </c>
      <c r="AS30" s="677"/>
      <c r="AT30" s="674"/>
      <c r="AU30" s="674"/>
      <c r="AV30" s="675"/>
      <c r="AW30" s="503"/>
    </row>
    <row r="31" spans="2:49" ht="27" customHeight="1" thickTop="1" thickBot="1" x14ac:dyDescent="0.2">
      <c r="B31" s="711" t="s">
        <v>226</v>
      </c>
      <c r="C31" s="712"/>
      <c r="D31" s="700">
        <v>1014.2</v>
      </c>
      <c r="E31" s="700"/>
      <c r="F31" s="700"/>
      <c r="G31" s="212" t="s">
        <v>198</v>
      </c>
      <c r="H31" s="678">
        <f>+AS24</f>
        <v>1.4</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5IUJZiDa3qgd2z9s1924JAr7U52e+2hZMjeTLsXeE3Oq8/9cO2Vc709VXGbG1hRjEjvVHNfIfZOrIK+5vECi3g==" saltValue="WIDNVX3F1+hB0Obgb4K3SQ=="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rgb="FFFFC000"/>
    <pageSetUpPr fitToPage="1"/>
  </sheetPr>
  <dimension ref="B1:BJ76"/>
  <sheetViews>
    <sheetView showGridLines="0" topLeftCell="A22" zoomScaleNormal="100" workbookViewId="0">
      <selection activeCell="AL31" sqref="AL31:AQ31"/>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野村不動産パートナーズ株式会社
建築事業本部　環境技術部</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634" t="s">
        <v>89</v>
      </c>
      <c r="C7" s="635"/>
      <c r="D7" s="708" t="s">
        <v>215</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1.7</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42.8</v>
      </c>
      <c r="E24" s="700"/>
      <c r="F24" s="700"/>
      <c r="G24" s="212" t="s">
        <v>198</v>
      </c>
      <c r="H24" s="678">
        <f>+F12</f>
        <v>1.7</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1.7</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1.7</v>
      </c>
      <c r="Q27" s="683"/>
      <c r="R27" s="683"/>
      <c r="S27" s="683"/>
      <c r="T27" s="54" t="s">
        <v>38</v>
      </c>
      <c r="U27" s="74"/>
      <c r="V27" s="74"/>
      <c r="Y27" s="72" t="s">
        <v>39</v>
      </c>
      <c r="Z27" s="75"/>
      <c r="AH27" s="63"/>
      <c r="AI27" s="63"/>
      <c r="AJ27" s="63"/>
      <c r="AK27" s="63"/>
      <c r="AL27" s="646">
        <f>+AH18+P27</f>
        <v>1.7</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1.7</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42.8</v>
      </c>
      <c r="E29" s="700"/>
      <c r="F29" s="700"/>
      <c r="G29" s="212" t="s">
        <v>198</v>
      </c>
      <c r="H29" s="678">
        <f>+AL27</f>
        <v>1.7</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42.8</v>
      </c>
      <c r="E30" s="700"/>
      <c r="F30" s="700"/>
      <c r="G30" s="212" t="s">
        <v>198</v>
      </c>
      <c r="H30" s="678">
        <f>+AL30</f>
        <v>1.7</v>
      </c>
      <c r="I30" s="679"/>
      <c r="J30" s="212" t="s">
        <v>198</v>
      </c>
      <c r="M30" s="652"/>
      <c r="P30" s="66"/>
      <c r="R30" s="682">
        <f>+ROUND(AA28,1)+ROUND(AA29,1)+ROUND(AA30,1)</f>
        <v>1.7</v>
      </c>
      <c r="S30" s="683"/>
      <c r="T30" s="683"/>
      <c r="U30" s="683"/>
      <c r="V30" s="54" t="s">
        <v>16</v>
      </c>
      <c r="Y30" s="684" t="s">
        <v>186</v>
      </c>
      <c r="Z30" s="685"/>
      <c r="AA30" s="640"/>
      <c r="AB30" s="641"/>
      <c r="AC30" s="641"/>
      <c r="AD30" s="641"/>
      <c r="AE30" s="641"/>
      <c r="AF30" s="54" t="s">
        <v>13</v>
      </c>
      <c r="AL30" s="632">
        <v>1.7</v>
      </c>
      <c r="AM30" s="633"/>
      <c r="AN30" s="633"/>
      <c r="AO30" s="633"/>
      <c r="AP30" s="62" t="s">
        <v>13</v>
      </c>
      <c r="AS30" s="677"/>
      <c r="AT30" s="674"/>
      <c r="AU30" s="674"/>
      <c r="AV30" s="675"/>
      <c r="AW30" s="503"/>
    </row>
    <row r="31" spans="2:49" ht="27" customHeight="1" thickTop="1" thickBot="1" x14ac:dyDescent="0.2">
      <c r="B31" s="711" t="s">
        <v>226</v>
      </c>
      <c r="C31" s="712"/>
      <c r="D31" s="700">
        <v>42.8</v>
      </c>
      <c r="E31" s="700"/>
      <c r="F31" s="700"/>
      <c r="G31" s="212" t="s">
        <v>198</v>
      </c>
      <c r="H31" s="678">
        <f>+AS24</f>
        <v>1.7</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WlYADIWmBpkmDVfOG9R6LdPAHCl2T/ecfVYnfHYTT9+qF0DvNKIcUq0LneYePelZ56qMIFVOTWEo/20dzkV8HA==" saltValue="T0ZP3JK6RXXz6AshUlJ0Jg=="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野村不動産パートナーズ株式会社
建築事業本部　環境技術部</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634" t="s">
        <v>89</v>
      </c>
      <c r="C7" s="635"/>
      <c r="D7" s="708" t="s">
        <v>216</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5i+7DtZNvYT0J6QmmATgAZxRGn4leBHLaSBt8h4bx9Xclsmb7Rlk8VTggqST9fm7syCUFCFVVgeN0zwF/5uHCg==" saltValue="KFUiXfoWDyvwVnLYPmUAN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C000"/>
    <pageSetUpPr fitToPage="1"/>
  </sheetPr>
  <dimension ref="B1:BJ76"/>
  <sheetViews>
    <sheetView showGridLines="0" topLeftCell="A22" zoomScaleNormal="100" workbookViewId="0">
      <selection activeCell="D32" sqref="D32:F32"/>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野村不動産パートナーズ株式会社
建築事業本部　環境技術部</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634" t="s">
        <v>89</v>
      </c>
      <c r="C7" s="635"/>
      <c r="D7" s="708" t="s">
        <v>217</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0.1</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0.1</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0.1</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0.1</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1kQOfRr14gk82lHhqrauMPBV+jC3RdrkH6zyPYbRTCYpILH84QJLEJMGw88iJx1Pcx1PZlYqp9DGxx4ailPmw==" saltValue="QOwib/MZFMcvWiJg1Znzv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野村不動産パートナーズ株式会社
建築事業本部　環境技術部</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35" customHeight="1" thickBot="1" x14ac:dyDescent="0.2">
      <c r="B7" s="634" t="s">
        <v>89</v>
      </c>
      <c r="C7" s="635"/>
      <c r="D7" s="708" t="s">
        <v>218</v>
      </c>
      <c r="E7" s="709"/>
      <c r="F7" s="709"/>
      <c r="G7" s="709"/>
      <c r="H7" s="709"/>
      <c r="I7" s="710"/>
      <c r="J7" s="157"/>
      <c r="K7" s="63"/>
      <c r="L7" s="170"/>
      <c r="M7" s="734" t="s">
        <v>109</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4mdMoi3kK2yEVSZ3EZtIeHhIrAEfThPESK0SSVL3yfb02/sc+9TC+IhsptjOLLd2pUioqj5AiXwH2cS5tnaAIQ==" saltValue="7lCshK2aQJQZXiwD2RkklA==" spinCount="100000" sheet="1" objects="1" scenarios="1"/>
  <mergeCells count="113">
    <mergeCell ref="Y28:Z28"/>
    <mergeCell ref="AE17:AE21"/>
    <mergeCell ref="H30:I30"/>
    <mergeCell ref="B30:C30"/>
    <mergeCell ref="D32:F32"/>
    <mergeCell ref="B25:C25"/>
    <mergeCell ref="B24:C24"/>
    <mergeCell ref="P24:S24"/>
    <mergeCell ref="H23:J23"/>
    <mergeCell ref="H24:I24"/>
    <mergeCell ref="U23:X23"/>
    <mergeCell ref="Q26:T26"/>
    <mergeCell ref="H25:I25"/>
    <mergeCell ref="D33:F33"/>
    <mergeCell ref="AS27:AU27"/>
    <mergeCell ref="AS31:AU31"/>
    <mergeCell ref="AA32:AE34"/>
    <mergeCell ref="R33:U33"/>
    <mergeCell ref="AA30:AE30"/>
    <mergeCell ref="AA29:AE29"/>
    <mergeCell ref="Y29:Z29"/>
    <mergeCell ref="Y30:Z30"/>
    <mergeCell ref="S29:V29"/>
    <mergeCell ref="AA28:AE28"/>
    <mergeCell ref="AF32:AK34"/>
    <mergeCell ref="S32:V32"/>
    <mergeCell ref="P27:S27"/>
    <mergeCell ref="H28:I28"/>
    <mergeCell ref="R30:U30"/>
    <mergeCell ref="H27:I27"/>
    <mergeCell ref="M26:M33"/>
    <mergeCell ref="H31:I31"/>
    <mergeCell ref="H29:I29"/>
    <mergeCell ref="AL27:AO27"/>
    <mergeCell ref="AT29:AV30"/>
    <mergeCell ref="AS29:AS30"/>
    <mergeCell ref="AM29:AP29"/>
    <mergeCell ref="B2:H3"/>
    <mergeCell ref="B33:C33"/>
    <mergeCell ref="B27:C27"/>
    <mergeCell ref="B32:C32"/>
    <mergeCell ref="B29:C29"/>
    <mergeCell ref="B31:C31"/>
    <mergeCell ref="B26:C26"/>
    <mergeCell ref="D24:F24"/>
    <mergeCell ref="D25:F25"/>
    <mergeCell ref="D26:F26"/>
    <mergeCell ref="H32:I32"/>
    <mergeCell ref="B28:C28"/>
    <mergeCell ref="B23:C23"/>
    <mergeCell ref="D30:F30"/>
    <mergeCell ref="D29:F29"/>
    <mergeCell ref="D27:F27"/>
    <mergeCell ref="D28:F28"/>
    <mergeCell ref="D31:F31"/>
    <mergeCell ref="H33:I33"/>
    <mergeCell ref="B7:C7"/>
    <mergeCell ref="G14:I14"/>
    <mergeCell ref="C8:K8"/>
    <mergeCell ref="B21:J22"/>
    <mergeCell ref="H26:I26"/>
    <mergeCell ref="P15:S15"/>
    <mergeCell ref="M7:AB8"/>
    <mergeCell ref="Q14:T14"/>
    <mergeCell ref="P12:S12"/>
    <mergeCell ref="AI11:AN11"/>
    <mergeCell ref="D7:I7"/>
    <mergeCell ref="D23:G23"/>
    <mergeCell ref="F9:I9"/>
    <mergeCell ref="P16:AB16"/>
    <mergeCell ref="Y21:AA21"/>
    <mergeCell ref="F15:H15"/>
    <mergeCell ref="U17:X17"/>
    <mergeCell ref="Q17:T17"/>
    <mergeCell ref="G11:I11"/>
    <mergeCell ref="F12:H12"/>
    <mergeCell ref="M11:M24"/>
    <mergeCell ref="P21:S21"/>
    <mergeCell ref="Q11:T11"/>
    <mergeCell ref="P18:S18"/>
    <mergeCell ref="Q23:T23"/>
    <mergeCell ref="Q20:T20"/>
    <mergeCell ref="AH18:AK18"/>
    <mergeCell ref="Z20:AB20"/>
    <mergeCell ref="P22:V22"/>
    <mergeCell ref="AL30:AO30"/>
    <mergeCell ref="AL31:AQ31"/>
    <mergeCell ref="AL32:AO34"/>
    <mergeCell ref="AH12:AM12"/>
    <mergeCell ref="AS16:AT16"/>
    <mergeCell ref="AI8:AN8"/>
    <mergeCell ref="AH9:AM9"/>
    <mergeCell ref="AS24:AU24"/>
    <mergeCell ref="AM26:AP26"/>
    <mergeCell ref="AT23:AV23"/>
    <mergeCell ref="AT26:AV26"/>
    <mergeCell ref="AO17:AP17"/>
    <mergeCell ref="AO20:AP20"/>
    <mergeCell ref="AW19:AW20"/>
    <mergeCell ref="Z5:AD5"/>
    <mergeCell ref="AP3:AR4"/>
    <mergeCell ref="AS17:AT17"/>
    <mergeCell ref="AS4:AT4"/>
    <mergeCell ref="Z17:AB17"/>
    <mergeCell ref="AB3:AD3"/>
    <mergeCell ref="AE9:AE14"/>
    <mergeCell ref="AI14:AN14"/>
    <mergeCell ref="AI17:AL17"/>
    <mergeCell ref="AH15:AM15"/>
    <mergeCell ref="AF5:AU5"/>
    <mergeCell ref="AS3:AT3"/>
    <mergeCell ref="AS18:AT18"/>
    <mergeCell ref="Y18:AA18"/>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野村不動産パートナーズ株式会社
建築事業本部　環境技術部</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35" customHeight="1" thickBot="1" x14ac:dyDescent="0.2">
      <c r="B7" s="634" t="s">
        <v>89</v>
      </c>
      <c r="C7" s="635"/>
      <c r="D7" s="708" t="s">
        <v>219</v>
      </c>
      <c r="E7" s="709"/>
      <c r="F7" s="709"/>
      <c r="G7" s="709"/>
      <c r="H7" s="709"/>
      <c r="I7" s="710"/>
      <c r="J7" s="157"/>
      <c r="K7" s="63"/>
      <c r="L7" s="170"/>
      <c r="M7" s="734" t="s">
        <v>110</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GY+ewOHvKe+0aWf7wckOPUKEvVCiPCh1c6Am/po+f2eCwFMQiyETzsiXy/Pd4kumyLghzyyMqnFNj3EPeUGVrg==" saltValue="WvIeGXIgoicsSqvPHdmgww=="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0" width="9" style="50"/>
    <col min="51" max="51" width="49.875" style="50" bestFit="1" customWidth="1"/>
    <col min="52" max="53" width="9" style="50"/>
    <col min="54" max="54" width="54.5" style="50" bestFit="1" customWidth="1"/>
    <col min="55" max="55" width="13" style="50" bestFit="1" customWidth="1"/>
    <col min="56" max="56" width="24.375" style="50" bestFit="1" customWidth="1"/>
    <col min="57" max="58" width="9" style="50"/>
    <col min="59" max="59" width="16.125" style="50" customWidth="1"/>
    <col min="60" max="16384" width="9" style="50"/>
  </cols>
  <sheetData>
    <row r="1" spans="2:49" ht="27" customHeight="1" x14ac:dyDescent="0.15">
      <c r="F1" s="49"/>
      <c r="S1" s="95" t="s">
        <v>93</v>
      </c>
      <c r="T1" s="95" t="s">
        <v>283</v>
      </c>
    </row>
    <row r="2" spans="2:49" ht="12" customHeight="1" thickBot="1" x14ac:dyDescent="0.2">
      <c r="B2" s="717" t="s">
        <v>273</v>
      </c>
      <c r="C2" s="717"/>
      <c r="D2" s="717"/>
      <c r="E2" s="717"/>
      <c r="F2" s="717"/>
      <c r="G2" s="717"/>
      <c r="H2" s="717"/>
      <c r="I2" s="1"/>
      <c r="J2" s="1"/>
      <c r="K2" s="1"/>
      <c r="L2" s="1"/>
      <c r="M2" s="1"/>
      <c r="N2" s="1"/>
      <c r="O2" s="1"/>
      <c r="P2" s="1"/>
      <c r="Q2" s="1"/>
      <c r="R2" s="1"/>
      <c r="S2" s="1"/>
      <c r="T2" s="1"/>
      <c r="U2" s="1"/>
      <c r="V2" s="1"/>
      <c r="W2" s="1"/>
      <c r="X2" s="1"/>
      <c r="Y2"/>
      <c r="Z2" s="51"/>
      <c r="AA2" s="51"/>
      <c r="AB2" s="51"/>
      <c r="AC2" s="51"/>
      <c r="AD2" s="51"/>
      <c r="AE2" s="51"/>
      <c r="AF2" s="51"/>
      <c r="AG2" s="51"/>
      <c r="AH2" s="51"/>
      <c r="AI2" s="51"/>
      <c r="AJ2" s="51"/>
      <c r="AK2" s="51"/>
      <c r="AL2" s="51"/>
      <c r="AM2" s="51"/>
      <c r="AN2" s="51"/>
      <c r="AO2" s="51"/>
      <c r="AP2" s="51"/>
      <c r="AQ2" s="51"/>
      <c r="AR2" s="51"/>
      <c r="AS2" s="51"/>
      <c r="AT2" s="51"/>
      <c r="AU2" s="132"/>
      <c r="AV2" s="128"/>
      <c r="AW2" s="502"/>
    </row>
    <row r="3" spans="2:49" ht="13.35" customHeight="1" x14ac:dyDescent="0.15">
      <c r="B3" s="717"/>
      <c r="C3" s="717"/>
      <c r="D3" s="717"/>
      <c r="E3" s="717"/>
      <c r="F3" s="717"/>
      <c r="G3" s="717"/>
      <c r="H3" s="717"/>
      <c r="I3" s="1"/>
      <c r="J3" s="1"/>
      <c r="K3" s="1"/>
      <c r="L3" s="1"/>
      <c r="M3" s="1"/>
      <c r="N3" s="1"/>
      <c r="O3" s="1"/>
      <c r="P3" s="1"/>
      <c r="Q3" s="1"/>
      <c r="R3" s="1"/>
      <c r="S3" s="1"/>
      <c r="T3" s="1"/>
      <c r="U3" s="1"/>
      <c r="V3" s="1"/>
      <c r="W3" s="1"/>
      <c r="X3" s="1"/>
      <c r="Y3"/>
      <c r="Z3" s="52"/>
      <c r="AA3" s="52"/>
      <c r="AB3" s="686"/>
      <c r="AC3" s="687"/>
      <c r="AD3" s="687"/>
      <c r="AE3" s="96"/>
      <c r="AF3" s="120"/>
      <c r="AG3" s="120"/>
      <c r="AH3" s="120"/>
      <c r="AI3" s="120"/>
      <c r="AJ3" s="120"/>
      <c r="AK3" s="120"/>
      <c r="AL3" s="120"/>
      <c r="AM3" s="120"/>
      <c r="AN3" s="120"/>
      <c r="AO3" s="120"/>
      <c r="AP3" s="688" t="s">
        <v>328</v>
      </c>
      <c r="AQ3" s="689"/>
      <c r="AR3" s="690"/>
      <c r="AS3" s="694" t="s">
        <v>0</v>
      </c>
      <c r="AT3" s="695"/>
      <c r="AU3" s="131" t="s">
        <v>113</v>
      </c>
      <c r="AV3" s="129"/>
      <c r="AW3" s="502"/>
    </row>
    <row r="4" spans="2:49" ht="14.25" thickBot="1" x14ac:dyDescent="0.2">
      <c r="C4"/>
      <c r="F4"/>
      <c r="G4"/>
      <c r="H4"/>
      <c r="I4"/>
      <c r="J4"/>
      <c r="K4"/>
      <c r="L4"/>
      <c r="M4"/>
      <c r="N4"/>
      <c r="O4"/>
      <c r="P4"/>
      <c r="Q4"/>
      <c r="R4"/>
      <c r="S4"/>
      <c r="T4"/>
      <c r="U4"/>
      <c r="V4"/>
      <c r="W4"/>
      <c r="X4"/>
      <c r="Y4"/>
      <c r="Z4" s="52"/>
      <c r="AA4" s="52"/>
      <c r="AB4" s="121"/>
      <c r="AC4" s="118"/>
      <c r="AD4" s="118"/>
      <c r="AE4" s="96"/>
      <c r="AF4" s="120"/>
      <c r="AG4" s="120"/>
      <c r="AH4" s="120"/>
      <c r="AI4" s="120"/>
      <c r="AJ4" s="120"/>
      <c r="AK4" s="120"/>
      <c r="AL4" s="120"/>
      <c r="AM4" s="120"/>
      <c r="AN4" s="120"/>
      <c r="AO4" s="120"/>
      <c r="AP4" s="691"/>
      <c r="AQ4" s="692"/>
      <c r="AR4" s="693"/>
      <c r="AS4" s="696" t="str">
        <f>+表紙!N28</f>
        <v>○</v>
      </c>
      <c r="AT4" s="697"/>
      <c r="AU4" s="328" t="str">
        <f>+表紙!O28</f>
        <v>　</v>
      </c>
      <c r="AV4" s="129"/>
      <c r="AW4" s="502"/>
    </row>
    <row r="5" spans="2:49" ht="15" customHeight="1" x14ac:dyDescent="0.15">
      <c r="B5" s="167" t="s">
        <v>102</v>
      </c>
      <c r="C5" s="167"/>
      <c r="F5" s="167"/>
      <c r="G5" s="118"/>
      <c r="H5" s="118"/>
      <c r="I5" s="118"/>
      <c r="J5" s="118"/>
      <c r="K5" s="118"/>
      <c r="L5" s="118"/>
      <c r="M5" s="52"/>
      <c r="N5" s="52"/>
      <c r="O5" s="52"/>
      <c r="P5" s="52"/>
      <c r="Q5" s="52"/>
      <c r="R5" s="52"/>
      <c r="S5" s="52"/>
      <c r="T5" s="52"/>
      <c r="U5" s="52"/>
      <c r="V5" s="52"/>
      <c r="W5" s="52"/>
      <c r="X5" s="52"/>
      <c r="Y5" s="52"/>
      <c r="Z5" s="705" t="s">
        <v>101</v>
      </c>
      <c r="AA5" s="705"/>
      <c r="AB5" s="706"/>
      <c r="AC5" s="706"/>
      <c r="AD5" s="706"/>
      <c r="AE5" s="96" t="s">
        <v>95</v>
      </c>
      <c r="AF5" s="727" t="str">
        <f>+表紙!F47</f>
        <v>野村不動産パートナーズ株式会社
建築事業本部　環境技術部</v>
      </c>
      <c r="AG5" s="727"/>
      <c r="AH5" s="727"/>
      <c r="AI5" s="727"/>
      <c r="AJ5" s="727"/>
      <c r="AK5" s="727"/>
      <c r="AL5" s="727"/>
      <c r="AM5" s="727"/>
      <c r="AN5" s="727"/>
      <c r="AO5" s="727"/>
      <c r="AP5" s="727"/>
      <c r="AQ5" s="727"/>
      <c r="AR5" s="727"/>
      <c r="AS5" s="727"/>
      <c r="AT5" s="727"/>
      <c r="AU5" s="727"/>
      <c r="AV5" s="294"/>
      <c r="AW5" s="502"/>
    </row>
    <row r="6" spans="2:49" ht="24.75" customHeight="1" thickBot="1" x14ac:dyDescent="0.2">
      <c r="B6" s="367" t="s">
        <v>443</v>
      </c>
      <c r="C6" s="169"/>
      <c r="F6" s="169"/>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2"/>
    </row>
    <row r="7" spans="2:49" ht="28.35" customHeight="1" thickBot="1" x14ac:dyDescent="0.2">
      <c r="B7" s="634" t="s">
        <v>89</v>
      </c>
      <c r="C7" s="635"/>
      <c r="D7" s="708" t="s">
        <v>329</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2"/>
    </row>
    <row r="8" spans="2:49" ht="28.3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2"/>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2"/>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6"/>
      <c r="AE10" s="662"/>
      <c r="AF10" s="66"/>
      <c r="AN10" s="63"/>
      <c r="AO10" s="63"/>
      <c r="AP10" s="63"/>
      <c r="AQ10" s="63"/>
      <c r="AR10" s="63"/>
      <c r="AS10" s="207"/>
      <c r="AT10" s="207"/>
      <c r="AU10"/>
      <c r="AV10"/>
      <c r="AW10" s="502"/>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2"/>
    </row>
    <row r="12" spans="2:49" ht="24.75" customHeight="1" thickTop="1" thickBot="1" x14ac:dyDescent="0.2">
      <c r="F12" s="646">
        <f>+ROUND(P12,1)+ROUND(P15,1)+ROUND(P18,1)+ROUND(P24,1)+P27-ROUND(F15,1)</f>
        <v>0</v>
      </c>
      <c r="G12" s="647"/>
      <c r="H12" s="647"/>
      <c r="I12" s="62" t="s">
        <v>256</v>
      </c>
      <c r="J12" s="63"/>
      <c r="K12" s="64"/>
      <c r="L12" s="63"/>
      <c r="M12" s="652"/>
      <c r="N12" s="65"/>
      <c r="P12" s="632"/>
      <c r="Q12" s="650"/>
      <c r="R12" s="650"/>
      <c r="S12" s="650"/>
      <c r="T12" s="62" t="s">
        <v>22</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2"/>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2"/>
    </row>
    <row r="14" spans="2:49" ht="27" customHeight="1" thickTop="1" thickBot="1" x14ac:dyDescent="0.2">
      <c r="F14" s="61" t="s">
        <v>427</v>
      </c>
      <c r="G14" s="654" t="s">
        <v>23</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2"/>
    </row>
    <row r="15" spans="2:49" ht="24.75" customHeight="1" thickBot="1" x14ac:dyDescent="0.2">
      <c r="F15" s="699"/>
      <c r="G15" s="700"/>
      <c r="H15" s="700"/>
      <c r="I15" s="54" t="s">
        <v>256</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2"/>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31</v>
      </c>
      <c r="AT16" s="626"/>
      <c r="AU16" s="107"/>
      <c r="AV16" s="54" t="s">
        <v>13</v>
      </c>
      <c r="AW16" s="502"/>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2"/>
    </row>
    <row r="18" spans="2:49" ht="24.75" customHeight="1" thickBot="1" x14ac:dyDescent="0.2">
      <c r="K18" s="66"/>
      <c r="L18" s="63"/>
      <c r="M18" s="652"/>
      <c r="N18" s="66"/>
      <c r="P18" s="632"/>
      <c r="Q18" s="650"/>
      <c r="R18" s="650"/>
      <c r="S18" s="650"/>
      <c r="T18" s="62" t="s">
        <v>14</v>
      </c>
      <c r="U18"/>
      <c r="V18" s="300"/>
      <c r="W18"/>
      <c r="X18" s="211"/>
      <c r="Y18" s="646">
        <f>+ROUND(AH9,1)+ROUND(AH12,1)+ROUND(AH15,1)+AH18</f>
        <v>0</v>
      </c>
      <c r="Z18" s="647"/>
      <c r="AA18" s="647"/>
      <c r="AB18" s="62" t="s">
        <v>4</v>
      </c>
      <c r="AC18" s="209"/>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2"/>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13" t="s">
        <v>450</v>
      </c>
    </row>
    <row r="20" spans="2:49" ht="27" customHeight="1" thickTop="1" thickBot="1" x14ac:dyDescent="0.2">
      <c r="K20" s="66"/>
      <c r="L20" s="63"/>
      <c r="M20" s="652"/>
      <c r="N20" s="66"/>
      <c r="P20" s="55" t="s">
        <v>48</v>
      </c>
      <c r="Q20" s="628" t="s">
        <v>277</v>
      </c>
      <c r="R20" s="628"/>
      <c r="S20" s="628"/>
      <c r="T20" s="629"/>
      <c r="U20" s="146"/>
      <c r="V20" s="301"/>
      <c r="W20" s="303"/>
      <c r="X20" s="304"/>
      <c r="Y20" s="150" t="s">
        <v>25</v>
      </c>
      <c r="Z20" s="628" t="s">
        <v>278</v>
      </c>
      <c r="AA20" s="628"/>
      <c r="AB20" s="629"/>
      <c r="AC20" s="63"/>
      <c r="AD20" s="63"/>
      <c r="AE20" s="652"/>
      <c r="AG20" s="63"/>
      <c r="AH20" s="63"/>
      <c r="AI20" s="66"/>
      <c r="AJ20" s="63"/>
      <c r="AK20" s="63"/>
      <c r="AL20" s="161"/>
      <c r="AM20" s="66"/>
      <c r="AN20" s="308"/>
      <c r="AO20" s="707" t="s">
        <v>254</v>
      </c>
      <c r="AP20" s="655"/>
      <c r="AQ20" s="208"/>
      <c r="AR20" s="63"/>
      <c r="AS20" s="68"/>
      <c r="AT20" s="68"/>
      <c r="AW20" s="714"/>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6"/>
      <c r="V21" s="146"/>
      <c r="W21" s="146"/>
      <c r="X21" s="146"/>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2"/>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2"/>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2"/>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34</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2"/>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2"/>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179</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2"/>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2"/>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2"/>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182</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2"/>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2"/>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2"/>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184</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2"/>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2"/>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2"/>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290"/>
      <c r="AZ36" s="290"/>
      <c r="BA36" s="290"/>
      <c r="BB36" s="290"/>
      <c r="BC36" s="290"/>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93"/>
      <c r="AZ37" s="291"/>
      <c r="BA37" s="291"/>
      <c r="BB37" s="291"/>
      <c r="BC37" s="291"/>
      <c r="BD37" s="291"/>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141"/>
      <c r="AZ38" s="141"/>
      <c r="BA38" s="141"/>
      <c r="BB38" s="141"/>
      <c r="BC38" s="141"/>
      <c r="BD38" s="141"/>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141"/>
      <c r="AZ39" s="141"/>
      <c r="BA39" s="141"/>
      <c r="BB39" s="141"/>
      <c r="BC39" s="141"/>
      <c r="BD39" s="141"/>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141"/>
      <c r="AZ40" s="141"/>
      <c r="BA40" s="141"/>
      <c r="BB40" s="141"/>
      <c r="BC40" s="141"/>
      <c r="BD40" s="141"/>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141"/>
      <c r="AZ41" s="141"/>
      <c r="BA41" s="141"/>
      <c r="BB41" s="141"/>
      <c r="BC41" s="141"/>
      <c r="BD41" s="141"/>
    </row>
    <row r="42" spans="2:62" ht="13.5" x14ac:dyDescent="0.15">
      <c r="H42" s="341"/>
      <c r="I42" s="78"/>
      <c r="J42" s="78"/>
      <c r="K42" s="78"/>
      <c r="R42" s="78"/>
      <c r="S42" s="78"/>
      <c r="T42" s="78"/>
      <c r="AQ42" s="63"/>
      <c r="AR42" s="63"/>
      <c r="AS42" s="141"/>
      <c r="AT42" s="74"/>
      <c r="AY42" s="141"/>
      <c r="AZ42" s="141"/>
      <c r="BA42" s="141"/>
      <c r="BB42" s="141"/>
      <c r="BC42" s="141"/>
      <c r="BD42" s="141"/>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ht="13.5" x14ac:dyDescent="0.15">
      <c r="H45" s="341"/>
      <c r="I45" s="78"/>
      <c r="J45" s="78"/>
      <c r="K45" s="78"/>
      <c r="R45" s="78"/>
      <c r="S45" s="78"/>
      <c r="T45" s="78"/>
      <c r="AY45" s="79"/>
      <c r="AZ45" s="79"/>
      <c r="BA45" s="79"/>
      <c r="BB45" s="79"/>
      <c r="BC45" s="79"/>
      <c r="BD45" s="79"/>
    </row>
    <row r="46" spans="2:62" ht="13.5" x14ac:dyDescent="0.15">
      <c r="H46" s="341"/>
      <c r="I46" s="78"/>
      <c r="J46" s="78"/>
      <c r="K46" s="78"/>
      <c r="R46" s="78"/>
      <c r="S46" s="78"/>
      <c r="T46" s="78"/>
      <c r="AY46" s="79"/>
      <c r="AZ46" s="79"/>
      <c r="BA46" s="79"/>
      <c r="BB46" s="79"/>
      <c r="BC46" s="79"/>
      <c r="BD46" s="79"/>
    </row>
    <row r="47" spans="2:62" ht="13.5" x14ac:dyDescent="0.15">
      <c r="H47" s="341"/>
      <c r="I47" s="78"/>
      <c r="J47" s="78"/>
      <c r="K47" s="78"/>
      <c r="R47" s="78"/>
      <c r="S47" s="78"/>
      <c r="T47" s="78"/>
      <c r="AY47" s="79"/>
      <c r="AZ47" s="79"/>
      <c r="BA47" s="79"/>
      <c r="BB47" s="79"/>
      <c r="BC47" s="79"/>
      <c r="BE47" s="77"/>
      <c r="BF47" s="77"/>
      <c r="BG47" s="79"/>
      <c r="BH47" s="79"/>
      <c r="BI47" s="79"/>
      <c r="BJ47" s="77"/>
    </row>
    <row r="48" spans="2:62" x14ac:dyDescent="0.15">
      <c r="I48" s="78"/>
      <c r="J48" s="78"/>
      <c r="K48" s="78"/>
      <c r="R48" s="78"/>
      <c r="S48" s="78"/>
      <c r="T48" s="78"/>
      <c r="BE48" s="77"/>
      <c r="BF48" s="77"/>
      <c r="BG48" s="77"/>
      <c r="BH48" s="77"/>
    </row>
    <row r="49" spans="7:62" x14ac:dyDescent="0.15">
      <c r="I49" s="78"/>
      <c r="J49" s="78"/>
      <c r="K49" s="78"/>
      <c r="R49" s="78"/>
      <c r="S49" s="78"/>
      <c r="T49" s="78"/>
      <c r="BE49" s="77"/>
      <c r="BF49" s="77"/>
      <c r="BG49" s="77"/>
      <c r="BH49" s="77"/>
    </row>
    <row r="50" spans="7:62" x14ac:dyDescent="0.15">
      <c r="I50" s="78"/>
      <c r="J50" s="78"/>
      <c r="K50" s="78"/>
      <c r="R50" s="78"/>
      <c r="S50" s="78"/>
      <c r="T50" s="78"/>
      <c r="BE50" s="77"/>
      <c r="BF50" s="77"/>
      <c r="BG50" s="77"/>
      <c r="BH50" s="77"/>
    </row>
    <row r="51" spans="7:62" x14ac:dyDescent="0.15">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vj0QhLdeqN2FDAmxTk5LKCPPS9K5TSp3c5hBCv2q8qu3sjmw+7FUUhMAi+WdOtrIF3Eow0SNAjPapRMegkkZtA==" saltValue="u91+3+z5cyibQTreY/BkWw==" spinCount="100000" sheet="1" objects="1" scenarios="1"/>
  <mergeCells count="113">
    <mergeCell ref="AW19:AW20"/>
    <mergeCell ref="B33:C33"/>
    <mergeCell ref="B23:C23"/>
    <mergeCell ref="B24:C24"/>
    <mergeCell ref="B25:C25"/>
    <mergeCell ref="B2:H3"/>
    <mergeCell ref="AA32:AE34"/>
    <mergeCell ref="AF32:AK34"/>
    <mergeCell ref="AL32:AO34"/>
    <mergeCell ref="AF5:AU5"/>
    <mergeCell ref="H25:I25"/>
    <mergeCell ref="H26:I26"/>
    <mergeCell ref="H27:I27"/>
    <mergeCell ref="H28:I28"/>
    <mergeCell ref="H29:I29"/>
    <mergeCell ref="B26:C26"/>
    <mergeCell ref="B27:C27"/>
    <mergeCell ref="B29:C29"/>
    <mergeCell ref="B30:C30"/>
    <mergeCell ref="B31:C31"/>
    <mergeCell ref="B28:C28"/>
    <mergeCell ref="AT23:AV23"/>
    <mergeCell ref="AO20:AP20"/>
    <mergeCell ref="AE17:AE21"/>
    <mergeCell ref="B32:C32"/>
    <mergeCell ref="D24:F24"/>
    <mergeCell ref="D25:F25"/>
    <mergeCell ref="D26:F26"/>
    <mergeCell ref="D27:F27"/>
    <mergeCell ref="D28:F28"/>
    <mergeCell ref="D29:F29"/>
    <mergeCell ref="D30:F30"/>
    <mergeCell ref="D31:F31"/>
    <mergeCell ref="D32:F32"/>
    <mergeCell ref="AS18:AT18"/>
    <mergeCell ref="AH18:AK18"/>
    <mergeCell ref="Y28:Z28"/>
    <mergeCell ref="AB3:AD3"/>
    <mergeCell ref="AP3:AR4"/>
    <mergeCell ref="AS3:AT3"/>
    <mergeCell ref="AS4:AT4"/>
    <mergeCell ref="H23:J23"/>
    <mergeCell ref="F12:H12"/>
    <mergeCell ref="F15:H15"/>
    <mergeCell ref="H24:I24"/>
    <mergeCell ref="AS24:AU24"/>
    <mergeCell ref="AL27:AO27"/>
    <mergeCell ref="AT26:AV26"/>
    <mergeCell ref="AS27:AU27"/>
    <mergeCell ref="AM26:AP26"/>
    <mergeCell ref="Q20:T20"/>
    <mergeCell ref="B21:J22"/>
    <mergeCell ref="P15:S15"/>
    <mergeCell ref="Z17:AB17"/>
    <mergeCell ref="AI14:AN14"/>
    <mergeCell ref="Z5:AD5"/>
    <mergeCell ref="AO17:AP17"/>
    <mergeCell ref="D7:I7"/>
    <mergeCell ref="AS31:AU31"/>
    <mergeCell ref="AT29:AV30"/>
    <mergeCell ref="AS29:AS30"/>
    <mergeCell ref="H30:I30"/>
    <mergeCell ref="H31:I31"/>
    <mergeCell ref="H32:I32"/>
    <mergeCell ref="H33:I33"/>
    <mergeCell ref="M26:M33"/>
    <mergeCell ref="Q26:T26"/>
    <mergeCell ref="R33:U33"/>
    <mergeCell ref="S32:V32"/>
    <mergeCell ref="R30:U30"/>
    <mergeCell ref="P27:S27"/>
    <mergeCell ref="Y29:Z29"/>
    <mergeCell ref="Y30:Z30"/>
    <mergeCell ref="AA28:AE28"/>
    <mergeCell ref="P24:S24"/>
    <mergeCell ref="AH9:AM9"/>
    <mergeCell ref="AE9:AE14"/>
    <mergeCell ref="Q14:T14"/>
    <mergeCell ref="P12:S12"/>
    <mergeCell ref="AI17:AL17"/>
    <mergeCell ref="D33:F33"/>
    <mergeCell ref="AM29:AP29"/>
    <mergeCell ref="S29:V29"/>
    <mergeCell ref="AL30:AO30"/>
    <mergeCell ref="AL31:AQ31"/>
    <mergeCell ref="AA29:AE29"/>
    <mergeCell ref="AA30:AE30"/>
    <mergeCell ref="Z20:AB20"/>
    <mergeCell ref="Y21:AA21"/>
    <mergeCell ref="AS16:AT16"/>
    <mergeCell ref="AS17:AT17"/>
    <mergeCell ref="P16:AB16"/>
    <mergeCell ref="Q17:T17"/>
    <mergeCell ref="S7:V7"/>
    <mergeCell ref="AH12:AM12"/>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G14:I14"/>
    <mergeCell ref="P21:S2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cellWatches>
    <cellWatch r="U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野村不動産パートナーズ株式会社
建築事業本部　環境技術部</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634" t="s">
        <v>89</v>
      </c>
      <c r="C7" s="635"/>
      <c r="D7" s="708" t="s">
        <v>220</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BHqPmvcBlQQ0EL0Z3DNgqXw5xB7giZZIWaCf3qT98eLHON/5ROyVwGoEEtvGQpGGMNF7ZstiP32cO7KzdtbHeg==" saltValue="R5usVesB81HUUdXsadK16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tabColor rgb="FFFFC000"/>
    <pageSetUpPr fitToPage="1"/>
  </sheetPr>
  <dimension ref="B1:BJ76"/>
  <sheetViews>
    <sheetView showGridLines="0" topLeftCell="A19" zoomScaleNormal="100" workbookViewId="0">
      <selection activeCell="AL31" sqref="AL31:AQ31"/>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93</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野村不動産パートナーズ株式会社
建築事業本部　環境技術部</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634" t="s">
        <v>89</v>
      </c>
      <c r="C7" s="635"/>
      <c r="D7" s="708" t="s">
        <v>221</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0.9</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74"/>
      <c r="AP23" s="63"/>
      <c r="AR23" s="59"/>
      <c r="AS23" s="150" t="s">
        <v>190</v>
      </c>
      <c r="AT23" s="628" t="s">
        <v>191</v>
      </c>
      <c r="AU23" s="628"/>
      <c r="AV23" s="629"/>
      <c r="AW23" s="503"/>
    </row>
    <row r="24" spans="2:49" ht="27" customHeight="1" thickBot="1" x14ac:dyDescent="0.2">
      <c r="B24" s="711" t="s">
        <v>200</v>
      </c>
      <c r="C24" s="712"/>
      <c r="D24" s="700">
        <v>4.5</v>
      </c>
      <c r="E24" s="700"/>
      <c r="F24" s="700"/>
      <c r="G24" s="212" t="s">
        <v>198</v>
      </c>
      <c r="H24" s="678">
        <f>+F12</f>
        <v>0.9</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0.9</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0.9</v>
      </c>
      <c r="Q27" s="683"/>
      <c r="R27" s="683"/>
      <c r="S27" s="683"/>
      <c r="T27" s="54" t="s">
        <v>38</v>
      </c>
      <c r="U27" s="74"/>
      <c r="V27" s="74"/>
      <c r="Y27" s="72" t="s">
        <v>39</v>
      </c>
      <c r="Z27" s="75"/>
      <c r="AH27" s="63"/>
      <c r="AI27" s="63"/>
      <c r="AJ27" s="63"/>
      <c r="AK27" s="63"/>
      <c r="AL27" s="646">
        <f>+AH18+P27</f>
        <v>0.9</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0.9</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4.5</v>
      </c>
      <c r="E29" s="700"/>
      <c r="F29" s="700"/>
      <c r="G29" s="212" t="s">
        <v>198</v>
      </c>
      <c r="H29" s="678">
        <f>+AL27</f>
        <v>0.9</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4.5</v>
      </c>
      <c r="E30" s="700"/>
      <c r="F30" s="700"/>
      <c r="G30" s="212" t="s">
        <v>198</v>
      </c>
      <c r="H30" s="678">
        <f>+AL30</f>
        <v>0.9</v>
      </c>
      <c r="I30" s="679"/>
      <c r="J30" s="212" t="s">
        <v>198</v>
      </c>
      <c r="M30" s="652"/>
      <c r="P30" s="66"/>
      <c r="R30" s="682">
        <f>+ROUND(AA28,1)+ROUND(AA29,1)+ROUND(AA30,1)</f>
        <v>0.9</v>
      </c>
      <c r="S30" s="683"/>
      <c r="T30" s="683"/>
      <c r="U30" s="683"/>
      <c r="V30" s="54" t="s">
        <v>16</v>
      </c>
      <c r="Y30" s="684" t="s">
        <v>186</v>
      </c>
      <c r="Z30" s="685"/>
      <c r="AA30" s="640"/>
      <c r="AB30" s="641"/>
      <c r="AC30" s="641"/>
      <c r="AD30" s="641"/>
      <c r="AE30" s="641"/>
      <c r="AF30" s="54" t="s">
        <v>13</v>
      </c>
      <c r="AL30" s="632">
        <v>0.9</v>
      </c>
      <c r="AM30" s="633"/>
      <c r="AN30" s="633"/>
      <c r="AO30" s="633"/>
      <c r="AP30" s="62" t="s">
        <v>13</v>
      </c>
      <c r="AS30" s="677"/>
      <c r="AT30" s="674"/>
      <c r="AU30" s="674"/>
      <c r="AV30" s="675"/>
      <c r="AW30" s="503"/>
    </row>
    <row r="31" spans="2:49" ht="27" customHeight="1" thickTop="1" thickBot="1" x14ac:dyDescent="0.2">
      <c r="B31" s="711" t="s">
        <v>226</v>
      </c>
      <c r="C31" s="712"/>
      <c r="D31" s="700">
        <v>4.5</v>
      </c>
      <c r="E31" s="700"/>
      <c r="F31" s="700"/>
      <c r="G31" s="212" t="s">
        <v>198</v>
      </c>
      <c r="H31" s="678">
        <f>+AS24</f>
        <v>0.9</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YEf6eqfeVxrxwWrsXwQkMA8c+2KRtnHkVHIEmVRF+wHXOnJAQGShbYDHyjHS9C/Plw9JqH/Ndb4TKSKOhMDQA==" saltValue="Qr+FWwKT5gDmZ6aZkHR9V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opLeftCell="G1" zoomScale="70" zoomScaleNormal="70" workbookViewId="0">
      <selection activeCell="N25" sqref="N25"/>
    </sheetView>
  </sheetViews>
  <sheetFormatPr defaultColWidth="9" defaultRowHeight="11.25" x14ac:dyDescent="0.15"/>
  <cols>
    <col min="1" max="1" width="2.5" style="11" customWidth="1"/>
    <col min="2" max="3" width="3.875" style="11" customWidth="1"/>
    <col min="4" max="4" width="4.5" style="11" customWidth="1"/>
    <col min="5" max="5" width="3.875" style="11" customWidth="1"/>
    <col min="6" max="6" width="40.875" style="11" customWidth="1"/>
    <col min="7" max="7" width="9.875" style="11" customWidth="1"/>
    <col min="8" max="8" width="10.375" style="11" customWidth="1"/>
    <col min="9" max="26" width="9.875" style="11" customWidth="1"/>
    <col min="27" max="27" width="11.875" style="11" customWidth="1"/>
    <col min="28" max="16384" width="9" style="11"/>
  </cols>
  <sheetData>
    <row r="1" spans="2:27" ht="21" x14ac:dyDescent="0.2">
      <c r="C1" s="22" t="s">
        <v>339</v>
      </c>
      <c r="D1" s="22"/>
      <c r="E1" s="22"/>
    </row>
    <row r="2" spans="2:27" ht="23.25" customHeight="1" x14ac:dyDescent="0.15">
      <c r="E2" s="329" t="s">
        <v>340</v>
      </c>
    </row>
    <row r="3" spans="2:27" ht="14.1" customHeight="1" thickBot="1" x14ac:dyDescent="0.2">
      <c r="B3" s="784" t="s">
        <v>273</v>
      </c>
      <c r="C3" s="784"/>
      <c r="D3" s="784"/>
      <c r="E3" s="784"/>
      <c r="F3" s="784"/>
      <c r="G3" s="122"/>
      <c r="H3" s="122"/>
      <c r="I3" s="122"/>
      <c r="J3" s="122"/>
      <c r="K3" s="122"/>
      <c r="Y3"/>
      <c r="Z3"/>
      <c r="AA3" s="123"/>
    </row>
    <row r="4" spans="2:27" ht="14.1" customHeight="1" x14ac:dyDescent="0.15">
      <c r="B4" s="784"/>
      <c r="C4" s="784"/>
      <c r="D4" s="784"/>
      <c r="E4" s="784"/>
      <c r="F4" s="784"/>
      <c r="G4" s="122"/>
      <c r="H4" s="122"/>
      <c r="I4" s="122"/>
      <c r="J4" s="122"/>
      <c r="K4" s="122"/>
      <c r="Y4" s="788" t="s">
        <v>327</v>
      </c>
      <c r="Z4" s="124" t="s">
        <v>112</v>
      </c>
      <c r="AA4" s="125" t="s">
        <v>113</v>
      </c>
    </row>
    <row r="5" spans="2:27" ht="14.1" customHeight="1" thickBot="1" x14ac:dyDescent="0.2">
      <c r="C5" s="122"/>
      <c r="D5" s="122"/>
      <c r="E5" s="122"/>
      <c r="F5" s="122"/>
      <c r="G5" s="122"/>
      <c r="H5" s="122"/>
      <c r="I5" s="122"/>
      <c r="J5" s="122"/>
      <c r="K5" s="122"/>
      <c r="Y5" s="789"/>
      <c r="Z5" s="126" t="str">
        <f>+表紙!N28</f>
        <v>○</v>
      </c>
      <c r="AA5" s="127" t="str">
        <f>+表紙!O28</f>
        <v>　</v>
      </c>
    </row>
    <row r="6" spans="2:27" s="23" customFormat="1" ht="15" customHeight="1" thickBot="1" x14ac:dyDescent="0.2">
      <c r="B6" s="180" t="s">
        <v>99</v>
      </c>
      <c r="C6" s="180"/>
      <c r="D6" s="180"/>
      <c r="E6" s="180"/>
      <c r="F6" s="180"/>
      <c r="G6" s="180"/>
      <c r="H6" s="180"/>
      <c r="I6" s="180"/>
      <c r="J6" s="180"/>
      <c r="K6" s="180"/>
      <c r="L6" s="97"/>
      <c r="M6" s="785"/>
      <c r="N6" s="785"/>
      <c r="O6" s="97" t="s">
        <v>97</v>
      </c>
      <c r="P6" s="790" t="str">
        <f>+表紙!F47</f>
        <v>野村不動産パートナーズ株式会社
建築事業本部　環境技術部</v>
      </c>
      <c r="Q6" s="790"/>
      <c r="R6" s="790"/>
      <c r="S6" s="790"/>
      <c r="T6" s="790"/>
      <c r="U6" s="790"/>
      <c r="V6" s="785"/>
      <c r="W6" s="785"/>
      <c r="X6" s="785"/>
      <c r="Y6" s="785"/>
      <c r="Z6" s="785"/>
      <c r="AA6" s="201" t="s">
        <v>96</v>
      </c>
    </row>
    <row r="7" spans="2:27" s="12" customFormat="1" ht="14.25" x14ac:dyDescent="0.15">
      <c r="B7" s="134"/>
      <c r="C7" s="135"/>
      <c r="D7" s="135"/>
      <c r="E7" s="135"/>
      <c r="F7" s="18"/>
      <c r="G7" s="20" t="s">
        <v>63</v>
      </c>
      <c r="H7" s="20" t="s">
        <v>64</v>
      </c>
      <c r="I7" s="20" t="s">
        <v>65</v>
      </c>
      <c r="J7" s="20" t="s">
        <v>66</v>
      </c>
      <c r="K7" s="20" t="s">
        <v>67</v>
      </c>
      <c r="L7" s="20" t="s">
        <v>68</v>
      </c>
      <c r="M7" s="20" t="s">
        <v>69</v>
      </c>
      <c r="N7" s="20" t="s">
        <v>70</v>
      </c>
      <c r="O7" s="20" t="s">
        <v>71</v>
      </c>
      <c r="P7" s="20" t="s">
        <v>72</v>
      </c>
      <c r="Q7" s="20" t="s">
        <v>73</v>
      </c>
      <c r="R7" s="20" t="s">
        <v>74</v>
      </c>
      <c r="S7" s="20" t="s">
        <v>75</v>
      </c>
      <c r="T7" s="20" t="s">
        <v>76</v>
      </c>
      <c r="U7" s="20" t="s">
        <v>77</v>
      </c>
      <c r="V7" s="20" t="s">
        <v>78</v>
      </c>
      <c r="W7" s="20" t="s">
        <v>79</v>
      </c>
      <c r="X7" s="20" t="s">
        <v>80</v>
      </c>
      <c r="Y7" s="20" t="s">
        <v>81</v>
      </c>
      <c r="Z7" s="21" t="s">
        <v>82</v>
      </c>
      <c r="AA7" s="19"/>
    </row>
    <row r="8" spans="2:27" s="13" customFormat="1" ht="29.1" customHeight="1" thickBot="1" x14ac:dyDescent="0.2">
      <c r="B8" s="14"/>
      <c r="C8" s="133"/>
      <c r="D8" s="133"/>
      <c r="E8" s="133"/>
      <c r="F8" s="15"/>
      <c r="G8" s="16" t="s">
        <v>333</v>
      </c>
      <c r="H8" s="16" t="s">
        <v>246</v>
      </c>
      <c r="I8" s="16" t="s">
        <v>247</v>
      </c>
      <c r="J8" s="16" t="s">
        <v>248</v>
      </c>
      <c r="K8" s="16" t="s">
        <v>249</v>
      </c>
      <c r="L8" s="16" t="s">
        <v>383</v>
      </c>
      <c r="M8" s="16" t="s">
        <v>250</v>
      </c>
      <c r="N8" s="16" t="s">
        <v>251</v>
      </c>
      <c r="O8" s="16" t="s">
        <v>252</v>
      </c>
      <c r="P8" s="494" t="s">
        <v>389</v>
      </c>
      <c r="Q8" s="495" t="s">
        <v>382</v>
      </c>
      <c r="R8" s="16" t="s">
        <v>83</v>
      </c>
      <c r="S8" s="16" t="s">
        <v>85</v>
      </c>
      <c r="T8" s="229" t="s">
        <v>268</v>
      </c>
      <c r="U8" s="16" t="s">
        <v>86</v>
      </c>
      <c r="V8" s="16" t="s">
        <v>84</v>
      </c>
      <c r="W8" s="16" t="s">
        <v>381</v>
      </c>
      <c r="X8" s="16" t="s">
        <v>380</v>
      </c>
      <c r="Y8" s="16" t="s">
        <v>87</v>
      </c>
      <c r="Z8" s="496" t="s">
        <v>384</v>
      </c>
      <c r="AA8" s="17" t="s">
        <v>62</v>
      </c>
    </row>
    <row r="9" spans="2:27" ht="24" customHeight="1" thickTop="1" x14ac:dyDescent="0.15">
      <c r="B9" s="181"/>
      <c r="C9" s="786" t="s">
        <v>232</v>
      </c>
      <c r="D9" s="786"/>
      <c r="E9" s="786"/>
      <c r="F9" s="787"/>
      <c r="G9" s="393">
        <f>IF(OR(ｱ.燃え殻!D24&gt;0,ｱ.燃え殻!D24&lt;0),ｱ.燃え殻!D24,IF(G$19&gt;0,"0",0))</f>
        <v>0</v>
      </c>
      <c r="H9" s="393">
        <f>IF(OR(ｲ.汚泥!D24&gt;0,ｲ.汚泥!D24&lt;0),ｲ.汚泥!D24,IF(H$19&gt;0,"0",0))</f>
        <v>0</v>
      </c>
      <c r="I9" s="393">
        <f>IF(OR(ｳ.廃油!D24&gt;0,ｳ.廃油!D24&lt;0),ｳ.廃油!D24,IF(I$19&gt;0,"0",0))</f>
        <v>0</v>
      </c>
      <c r="J9" s="393">
        <f>IF(OR(ｴ.廃酸!$D24&gt;0,ｴ.廃酸!$D24&lt;0),ｴ.廃酸!D24,IF(J$19&gt;0,"0",0))</f>
        <v>0</v>
      </c>
      <c r="K9" s="393">
        <f>IF(OR(ｵ.廃ｱﾙｶﾘ!$D24&gt;0,ｵ.廃ｱﾙｶﾘ!$D24&lt;0),ｵ.廃ｱﾙｶﾘ!D24,IF(K$19&gt;0,"0",0))</f>
        <v>0</v>
      </c>
      <c r="L9" s="393">
        <f>IF(OR(ｶ.廃ﾌﾟﾗ類!D24&gt;0,ｶ.廃ﾌﾟﾗ類!D24&lt;0),ｶ.廃ﾌﾟﾗ類!D24,IF(L$19&gt;0,"0",0))</f>
        <v>101.2</v>
      </c>
      <c r="M9" s="393">
        <f>IF(OR(ｷ.紙くず!D24&gt;0,ｷ.紙くず!D24&lt;0),ｷ.紙くず!D24,IF(M$19&gt;0,"0",0))</f>
        <v>15.8</v>
      </c>
      <c r="N9" s="393">
        <f>IF(OR(ｸ.木くず!D24&gt;0,ｸ.木くず!D24&lt;0),ｸ.木くず!D24,IF(N$19&gt;0,"0",0))</f>
        <v>15.7</v>
      </c>
      <c r="O9" s="393">
        <f>IF(OR(ｹ.繊維くず!D24&gt;0,ｹ.繊維くず!D24&lt;0),ｹ.繊維くず!D24,IF(O$19&gt;0,"0",0))</f>
        <v>0</v>
      </c>
      <c r="P9" s="393">
        <f>IF(OR(ｺ.動植物性残さ!D24&gt;0,ｺ.動植物性残さ!D24&lt;0),ｺ.動植物性残さ!D24,IF(P$19&gt;0,"0",0))</f>
        <v>0</v>
      </c>
      <c r="Q9" s="393">
        <f>IF(OR(ｻ.動物系固形不要物!D24&gt;0,ｻ.動物系固形不要物!D24&lt;0),ｻ.動物系固形不要物!D24,IF(Q$19&gt;0,"0",0))</f>
        <v>0</v>
      </c>
      <c r="R9" s="393">
        <f>IF(OR(ｼ.ｺﾞﾑくず!D24&gt;0,ｼ.ｺﾞﾑくず!D24&lt;0),ｼ.ｺﾞﾑくず!D24,IF(R$19&gt;0,"0",0))</f>
        <v>0</v>
      </c>
      <c r="S9" s="393">
        <f>IF(OR(ｽ.金属くず!D24&gt;0,ｽ.金属くず!D24&lt;0),ｽ.金属くず!D24,IF(S$19&gt;0,"0",0))</f>
        <v>1014.2</v>
      </c>
      <c r="T9" s="393">
        <f>IF(OR(ｾ.ｶﾞﾗｽ･ｺﾝｸﾘ･陶磁器くず!D24&gt;0,ｾ.ｶﾞﾗｽ･ｺﾝｸﾘ･陶磁器くず!D24&lt;0),ｾ.ｶﾞﾗｽ･ｺﾝｸﾘ･陶磁器くず!D24,IF(T$19&gt;0,"0",0))</f>
        <v>42.8</v>
      </c>
      <c r="U9" s="393">
        <f>IF(OR(ｿ.鉱さい!D24&gt;0,ｿ.鉱さい!D24&lt;0),ｿ.鉱さい!D24,IF(U$19&gt;0,"0",0))</f>
        <v>0</v>
      </c>
      <c r="V9" s="393">
        <f>IF(OR(ﾀ.がれき類!D24&gt;0,ﾀ.がれき類!D24&lt;0),ﾀ.がれき類!D24,IF(V$19&gt;0,"0",0))</f>
        <v>0.1</v>
      </c>
      <c r="W9" s="393">
        <f>IF(OR(ﾁ.動物のふん尿!D24&gt;0,ﾁ.動物のふん尿!D24&lt;0),ﾁ.動物のふん尿!D24,IF(W$19&gt;0,"0",0))</f>
        <v>0</v>
      </c>
      <c r="X9" s="393">
        <f>IF(OR(ﾂ.動物の死体!D24&gt;0,ﾂ.動物の死体!D24&lt;0),ﾂ.動物の死体!D24,IF(X$19&gt;0,"0",0))</f>
        <v>0</v>
      </c>
      <c r="Y9" s="393">
        <f>IF(OR(ﾃ.ばいじん!D24&gt;0,ﾃ.ばいじん!D24&lt;0),ﾃ.ばいじん!D24,IF(Y$19&gt;0,"0",0))</f>
        <v>0</v>
      </c>
      <c r="Z9" s="394">
        <f>IF(OR(ﾄ.混合廃棄物その他!D24&gt;0,ﾄ.混合廃棄物その他!D24&lt;0),ﾄ.混合廃棄物その他!D24,IF(Z$19&gt;0,"0",0))</f>
        <v>4.5</v>
      </c>
      <c r="AA9" s="395">
        <f>IF(SUM(G9:Z9)&gt;0,SUM(G9:Z9),IF(AA$19&gt;0,"0",0))</f>
        <v>1194.3</v>
      </c>
    </row>
    <row r="10" spans="2:27" ht="24" customHeight="1" x14ac:dyDescent="0.15">
      <c r="B10" s="184" t="s">
        <v>352</v>
      </c>
      <c r="C10" s="779" t="s">
        <v>320</v>
      </c>
      <c r="D10" s="779"/>
      <c r="E10" s="779"/>
      <c r="F10" s="780"/>
      <c r="G10" s="396">
        <f>IF(OR(ｱ.燃え殻!D25&gt;0,ｱ.燃え殻!D25&lt;0),ｱ.燃え殻!D25,IF(G$19&gt;0,"0",0))</f>
        <v>0</v>
      </c>
      <c r="H10" s="396">
        <f>IF(OR(ｲ.汚泥!D25&gt;0,ｲ.汚泥!D25&lt;0),ｲ.汚泥!D25,IF(H$19&gt;0,"0",0))</f>
        <v>0</v>
      </c>
      <c r="I10" s="396">
        <f>IF(OR(ｳ.廃油!D25&gt;0,ｳ.廃油!D25&lt;0),ｳ.廃油!D25,IF(I$19&gt;0,"0",0))</f>
        <v>0</v>
      </c>
      <c r="J10" s="396">
        <f>IF(OR(ｴ.廃酸!$D25&gt;0,ｴ.廃酸!$D25&lt;0),ｴ.廃酸!D25,IF(J$19&gt;0,"0",0))</f>
        <v>0</v>
      </c>
      <c r="K10" s="396">
        <f>IF(OR(ｵ.廃ｱﾙｶﾘ!$D25&gt;0,ｵ.廃ｱﾙｶﾘ!$D25&lt;0),ｵ.廃ｱﾙｶﾘ!D25,IF(K$19&gt;0,"0",0))</f>
        <v>0</v>
      </c>
      <c r="L10" s="396">
        <f>IF(OR(ｶ.廃ﾌﾟﾗ類!D25&gt;0,ｶ.廃ﾌﾟﾗ類!D25&lt;0),ｶ.廃ﾌﾟﾗ類!D25,IF(L$19&gt;0,"0",0))</f>
        <v>0</v>
      </c>
      <c r="M10" s="396" t="str">
        <f>IF(OR(ｷ.紙くず!D25&gt;0,ｷ.紙くず!D25&lt;0),ｷ.紙くず!D25,IF(M$19&gt;0,"0",0))</f>
        <v>0</v>
      </c>
      <c r="N10" s="396">
        <f>IF(OR(ｸ.木くず!D25&gt;0,ｸ.木くず!D25&lt;0),ｸ.木くず!D25,IF(N$19&gt;0,"0",0))</f>
        <v>0</v>
      </c>
      <c r="O10" s="396">
        <f>IF(OR(ｹ.繊維くず!D25&gt;0,ｹ.繊維くず!D25&lt;0),ｹ.繊維くず!D25,IF(O$19&gt;0,"0",0))</f>
        <v>0</v>
      </c>
      <c r="P10" s="396">
        <f>IF(OR(ｺ.動植物性残さ!D25&gt;0,ｺ.動植物性残さ!D25&lt;0),ｺ.動植物性残さ!D25,IF(P$19&gt;0,"0",0))</f>
        <v>0</v>
      </c>
      <c r="Q10" s="396">
        <f>IF(OR(ｻ.動物系固形不要物!D25&gt;0,ｻ.動物系固形不要物!D25&lt;0),ｻ.動物系固形不要物!D25,IF(Q$19&gt;0,"0",0))</f>
        <v>0</v>
      </c>
      <c r="R10" s="396">
        <f>IF(OR(ｼ.ｺﾞﾑくず!D25&gt;0,ｼ.ｺﾞﾑくず!D25&lt;0),ｼ.ｺﾞﾑくず!D25,IF(R$19&gt;0,"0",0))</f>
        <v>0</v>
      </c>
      <c r="S10" s="396" t="str">
        <f>IF(OR(ｽ.金属くず!D25&gt;0,ｽ.金属くず!D25&lt;0),ｽ.金属くず!D25,IF(S$19&gt;0,"0",0))</f>
        <v>0</v>
      </c>
      <c r="T10" s="396" t="str">
        <f>IF(OR(ｾ.ｶﾞﾗｽ･ｺﾝｸﾘ･陶磁器くず!D25&gt;0,ｾ.ｶﾞﾗｽ･ｺﾝｸﾘ･陶磁器くず!D25&lt;0),ｾ.ｶﾞﾗｽ･ｺﾝｸﾘ･陶磁器くず!D25,IF(T$19&gt;0,"0",0))</f>
        <v>0</v>
      </c>
      <c r="U10" s="396">
        <f>IF(OR(ｿ.鉱さい!D25&gt;0,ｿ.鉱さい!D25&lt;0),ｿ.鉱さい!D25,IF(U$19&gt;0,"0",0))</f>
        <v>0</v>
      </c>
      <c r="V10" s="396">
        <f>IF(OR(ﾀ.がれき類!D25&gt;0,ﾀ.がれき類!D25&lt;0),ﾀ.がれき類!D25,IF(V$19&gt;0,"0",0))</f>
        <v>0</v>
      </c>
      <c r="W10" s="396">
        <f>IF(OR(ﾁ.動物のふん尿!D25&gt;0,ﾁ.動物のふん尿!D25&lt;0),ﾁ.動物のふん尿!D25,IF(W$19&gt;0,"0",0))</f>
        <v>0</v>
      </c>
      <c r="X10" s="396">
        <f>IF(OR(ﾂ.動物の死体!D25&gt;0,ﾂ.動物の死体!D25&lt;0),ﾂ.動物の死体!D25,IF(X$19&gt;0,"0",0))</f>
        <v>0</v>
      </c>
      <c r="Y10" s="396">
        <f>IF(OR(ﾃ.ばいじん!D25&gt;0,ﾃ.ばいじん!D25&lt;0),ﾃ.ばいじん!D25,IF(Y$19&gt;0,"0",0))</f>
        <v>0</v>
      </c>
      <c r="Z10" s="397" t="str">
        <f>IF(OR(ﾄ.混合廃棄物その他!D25&gt;0,ﾄ.混合廃棄物その他!D25&lt;0),ﾄ.混合廃棄物その他!D25,IF(Z$19&gt;0,"0",0))</f>
        <v>0</v>
      </c>
      <c r="AA10" s="398" t="str">
        <f t="shared" ref="AA10:AA18" si="0">IF(SUM(G10:Z10)&gt;0,SUM(G10:Z10),IF(AA$19&gt;0,"0",0))</f>
        <v>0</v>
      </c>
    </row>
    <row r="11" spans="2:27" ht="24" customHeight="1" x14ac:dyDescent="0.15">
      <c r="B11" s="184" t="s">
        <v>353</v>
      </c>
      <c r="C11" s="781" t="s">
        <v>321</v>
      </c>
      <c r="D11" s="781"/>
      <c r="E11" s="781"/>
      <c r="F11" s="782"/>
      <c r="G11" s="399">
        <f>IF(OR(ｱ.燃え殻!D26&gt;0,ｱ.燃え殻!D26&lt;0),ｱ.燃え殻!D26,IF(G$19&gt;0,"0",0))</f>
        <v>0</v>
      </c>
      <c r="H11" s="399">
        <f>IF(OR(ｲ.汚泥!D26&gt;0,ｲ.汚泥!D26&lt;0),ｲ.汚泥!D26,IF(H$19&gt;0,"0",0))</f>
        <v>0</v>
      </c>
      <c r="I11" s="399">
        <f>IF(OR(ｳ.廃油!D26&gt;0,ｳ.廃油!D26&lt;0),ｳ.廃油!D26,IF(I$19&gt;0,"0",0))</f>
        <v>0</v>
      </c>
      <c r="J11" s="399">
        <f>IF(OR(ｴ.廃酸!$D26&gt;0,ｴ.廃酸!$D26&lt;0),ｴ.廃酸!D26,IF(J$19&gt;0,"0",0))</f>
        <v>0</v>
      </c>
      <c r="K11" s="399">
        <f>IF(OR(ｵ.廃ｱﾙｶﾘ!$D26&gt;0,ｵ.廃ｱﾙｶﾘ!$D26&lt;0),ｵ.廃ｱﾙｶﾘ!D26,IF(K$19&gt;0,"0",0))</f>
        <v>0</v>
      </c>
      <c r="L11" s="399">
        <f>IF(OR(ｶ.廃ﾌﾟﾗ類!D26&gt;0,ｶ.廃ﾌﾟﾗ類!D26&lt;0),ｶ.廃ﾌﾟﾗ類!D26,IF(L$19&gt;0,"0",0))</f>
        <v>0</v>
      </c>
      <c r="M11" s="399" t="str">
        <f>IF(OR(ｷ.紙くず!D26&gt;0,ｷ.紙くず!D26&lt;0),ｷ.紙くず!D26,IF(M$19&gt;0,"0",0))</f>
        <v>0</v>
      </c>
      <c r="N11" s="399">
        <f>IF(OR(ｸ.木くず!D26&gt;0,ｸ.木くず!D26&lt;0),ｸ.木くず!D26,IF(N$19&gt;0,"0",0))</f>
        <v>0</v>
      </c>
      <c r="O11" s="399">
        <f>IF(OR(ｹ.繊維くず!D26&gt;0,ｹ.繊維くず!D26&lt;0),ｹ.繊維くず!D26,IF(O$19&gt;0,"0",0))</f>
        <v>0</v>
      </c>
      <c r="P11" s="399">
        <f>IF(OR(ｺ.動植物性残さ!D26&gt;0,ｺ.動植物性残さ!D26&lt;0),ｺ.動植物性残さ!D26,IF(P$19&gt;0,"0",0))</f>
        <v>0</v>
      </c>
      <c r="Q11" s="399">
        <f>IF(OR(ｻ.動物系固形不要物!D26&gt;0,ｻ.動物系固形不要物!D26&lt;0),ｻ.動物系固形不要物!D26,IF(Q$19&gt;0,"0",0))</f>
        <v>0</v>
      </c>
      <c r="R11" s="399">
        <f>IF(OR(ｼ.ｺﾞﾑくず!D26&gt;0,ｼ.ｺﾞﾑくず!D26&lt;0),ｼ.ｺﾞﾑくず!D26,IF(R$19&gt;0,"0",0))</f>
        <v>0</v>
      </c>
      <c r="S11" s="399" t="str">
        <f>IF(OR(ｽ.金属くず!D26&gt;0,ｽ.金属くず!D26&lt;0),ｽ.金属くず!D26,IF(S$19&gt;0,"0",0))</f>
        <v>0</v>
      </c>
      <c r="T11" s="399" t="str">
        <f>IF(OR(ｾ.ｶﾞﾗｽ･ｺﾝｸﾘ･陶磁器くず!D26&gt;0,ｾ.ｶﾞﾗｽ･ｺﾝｸﾘ･陶磁器くず!D26&lt;0),ｾ.ｶﾞﾗｽ･ｺﾝｸﾘ･陶磁器くず!D26,IF(T$19&gt;0,"0",0))</f>
        <v>0</v>
      </c>
      <c r="U11" s="399">
        <f>IF(OR(ｿ.鉱さい!D26&gt;0,ｿ.鉱さい!D26&lt;0),ｿ.鉱さい!D26,IF(U$19&gt;0,"0",0))</f>
        <v>0</v>
      </c>
      <c r="V11" s="399">
        <f>IF(OR(ﾀ.がれき類!D26&gt;0,ﾀ.がれき類!D26&lt;0),ﾀ.がれき類!D26,IF(V$19&gt;0,"0",0))</f>
        <v>0</v>
      </c>
      <c r="W11" s="399">
        <f>IF(OR(ﾁ.動物のふん尿!D26&gt;0,ﾁ.動物のふん尿!D26&lt;0),ﾁ.動物のふん尿!D26,IF(W$19&gt;0,"0",0))</f>
        <v>0</v>
      </c>
      <c r="X11" s="399">
        <f>IF(OR(ﾂ.動物の死体!D26&gt;0,ﾂ.動物の死体!D26&lt;0),ﾂ.動物の死体!D26,IF(X$19&gt;0,"0",0))</f>
        <v>0</v>
      </c>
      <c r="Y11" s="399">
        <f>IF(OR(ﾃ.ばいじん!D26&gt;0,ﾃ.ばいじん!D26&lt;0),ﾃ.ばいじん!D26,IF(Y$19&gt;0,"0",0))</f>
        <v>0</v>
      </c>
      <c r="Z11" s="400" t="str">
        <f>IF(OR(ﾄ.混合廃棄物その他!D26&gt;0,ﾄ.混合廃棄物その他!D26&lt;0),ﾄ.混合廃棄物その他!D26,IF(Z$19&gt;0,"0",0))</f>
        <v>0</v>
      </c>
      <c r="AA11" s="401" t="str">
        <f t="shared" si="0"/>
        <v>0</v>
      </c>
    </row>
    <row r="12" spans="2:27" ht="24" customHeight="1" x14ac:dyDescent="0.15">
      <c r="B12" s="184">
        <v>5</v>
      </c>
      <c r="C12" s="781" t="s">
        <v>322</v>
      </c>
      <c r="D12" s="781"/>
      <c r="E12" s="781"/>
      <c r="F12" s="782"/>
      <c r="G12" s="399">
        <f>IF(OR(ｱ.燃え殻!D27&gt;0,ｱ.燃え殻!D27&lt;0),ｱ.燃え殻!D27,IF(G$19&gt;0,"0",0))</f>
        <v>0</v>
      </c>
      <c r="H12" s="399">
        <f>IF(OR(ｲ.汚泥!D27&gt;0,ｲ.汚泥!D27&lt;0),ｲ.汚泥!D27,IF(H$19&gt;0,"0",0))</f>
        <v>0</v>
      </c>
      <c r="I12" s="399">
        <f>IF(OR(ｳ.廃油!D27&gt;0,ｳ.廃油!D27&lt;0),ｳ.廃油!D27,IF(I$19&gt;0,"0",0))</f>
        <v>0</v>
      </c>
      <c r="J12" s="399">
        <f>IF(OR(ｴ.廃酸!$D27&gt;0,ｴ.廃酸!$D27&lt;0),ｴ.廃酸!D27,IF(J$19&gt;0,"0",0))</f>
        <v>0</v>
      </c>
      <c r="K12" s="399">
        <f>IF(OR(ｵ.廃ｱﾙｶﾘ!$D27&gt;0,ｵ.廃ｱﾙｶﾘ!$D27&lt;0),ｵ.廃ｱﾙｶﾘ!D27,IF(K$19&gt;0,"0",0))</f>
        <v>0</v>
      </c>
      <c r="L12" s="399">
        <f>IF(OR(ｶ.廃ﾌﾟﾗ類!D27&gt;0,ｶ.廃ﾌﾟﾗ類!D27&lt;0),ｶ.廃ﾌﾟﾗ類!D27,IF(L$19&gt;0,"0",0))</f>
        <v>0</v>
      </c>
      <c r="M12" s="399" t="str">
        <f>IF(OR(ｷ.紙くず!D27&gt;0,ｷ.紙くず!D27&lt;0),ｷ.紙くず!D27,IF(M$19&gt;0,"0",0))</f>
        <v>0</v>
      </c>
      <c r="N12" s="399">
        <f>IF(OR(ｸ.木くず!D27&gt;0,ｸ.木くず!D27&lt;0),ｸ.木くず!D27,IF(N$19&gt;0,"0",0))</f>
        <v>0</v>
      </c>
      <c r="O12" s="399">
        <f>IF(OR(ｹ.繊維くず!D27&gt;0,ｹ.繊維くず!D27&lt;0),ｹ.繊維くず!D27,IF(O$19&gt;0,"0",0))</f>
        <v>0</v>
      </c>
      <c r="P12" s="399">
        <f>IF(OR(ｺ.動植物性残さ!D27&gt;0,ｺ.動植物性残さ!D27&lt;0),ｺ.動植物性残さ!D27,IF(P$19&gt;0,"0",0))</f>
        <v>0</v>
      </c>
      <c r="Q12" s="399">
        <f>IF(OR(ｻ.動物系固形不要物!D27&gt;0,ｻ.動物系固形不要物!D27&lt;0),ｻ.動物系固形不要物!D27,IF(Q$19&gt;0,"0",0))</f>
        <v>0</v>
      </c>
      <c r="R12" s="399">
        <f>IF(OR(ｼ.ｺﾞﾑくず!D27&gt;0,ｼ.ｺﾞﾑくず!D27&lt;0),ｼ.ｺﾞﾑくず!D27,IF(R$19&gt;0,"0",0))</f>
        <v>0</v>
      </c>
      <c r="S12" s="399" t="str">
        <f>IF(OR(ｽ.金属くず!D27&gt;0,ｽ.金属くず!D27&lt;0),ｽ.金属くず!D27,IF(S$19&gt;0,"0",0))</f>
        <v>0</v>
      </c>
      <c r="T12" s="399" t="str">
        <f>IF(OR(ｾ.ｶﾞﾗｽ･ｺﾝｸﾘ･陶磁器くず!D27&gt;0,ｾ.ｶﾞﾗｽ･ｺﾝｸﾘ･陶磁器くず!D27&lt;0),ｾ.ｶﾞﾗｽ･ｺﾝｸﾘ･陶磁器くず!D27,IF(T$19&gt;0,"0",0))</f>
        <v>0</v>
      </c>
      <c r="U12" s="399">
        <f>IF(OR(ｿ.鉱さい!D27&gt;0,ｿ.鉱さい!D27&lt;0),ｿ.鉱さい!D27,IF(U$19&gt;0,"0",0))</f>
        <v>0</v>
      </c>
      <c r="V12" s="399">
        <f>IF(OR(ﾀ.がれき類!D27&gt;0,ﾀ.がれき類!D27&lt;0),ﾀ.がれき類!D27,IF(V$19&gt;0,"0",0))</f>
        <v>0</v>
      </c>
      <c r="W12" s="399">
        <f>IF(OR(ﾁ.動物のふん尿!D27&gt;0,ﾁ.動物のふん尿!D27&lt;0),ﾁ.動物のふん尿!D27,IF(W$19&gt;0,"0",0))</f>
        <v>0</v>
      </c>
      <c r="X12" s="399">
        <f>IF(OR(ﾂ.動物の死体!D27&gt;0,ﾂ.動物の死体!D27&lt;0),ﾂ.動物の死体!D27,IF(X$19&gt;0,"0",0))</f>
        <v>0</v>
      </c>
      <c r="Y12" s="399">
        <f>IF(OR(ﾃ.ばいじん!D27&gt;0,ﾃ.ばいじん!D27&lt;0),ﾃ.ばいじん!D27,IF(Y$19&gt;0,"0",0))</f>
        <v>0</v>
      </c>
      <c r="Z12" s="400" t="str">
        <f>IF(OR(ﾄ.混合廃棄物その他!D27&gt;0,ﾄ.混合廃棄物その他!D27&lt;0),ﾄ.混合廃棄物その他!D27,IF(Z$19&gt;0,"0",0))</f>
        <v>0</v>
      </c>
      <c r="AA12" s="401" t="str">
        <f t="shared" si="0"/>
        <v>0</v>
      </c>
    </row>
    <row r="13" spans="2:27" ht="24" customHeight="1" x14ac:dyDescent="0.15">
      <c r="B13" s="184" t="s">
        <v>228</v>
      </c>
      <c r="C13" s="783" t="s">
        <v>323</v>
      </c>
      <c r="D13" s="748"/>
      <c r="E13" s="748"/>
      <c r="F13" s="749"/>
      <c r="G13" s="399">
        <f>IF(OR(ｱ.燃え殻!D28&gt;0,ｱ.燃え殻!D28&lt;0),ｱ.燃え殻!D28,IF(G$19&gt;0,"0",0))</f>
        <v>0</v>
      </c>
      <c r="H13" s="399">
        <f>IF(OR(ｲ.汚泥!D28&gt;0,ｲ.汚泥!D28&lt;0),ｲ.汚泥!D28,IF(H$19&gt;0,"0",0))</f>
        <v>0</v>
      </c>
      <c r="I13" s="399">
        <f>IF(OR(ｳ.廃油!D28&gt;0,ｳ.廃油!D28&lt;0),ｳ.廃油!D28,IF(I$19&gt;0,"0",0))</f>
        <v>0</v>
      </c>
      <c r="J13" s="399">
        <f>IF(OR(ｴ.廃酸!$D28&gt;0,ｴ.廃酸!$D28&lt;0),ｴ.廃酸!D28,IF(J$19&gt;0,"0",0))</f>
        <v>0</v>
      </c>
      <c r="K13" s="399">
        <f>IF(OR(ｵ.廃ｱﾙｶﾘ!$D28&gt;0,ｵ.廃ｱﾙｶﾘ!$D28&lt;0),ｵ.廃ｱﾙｶﾘ!D28,IF(K$19&gt;0,"0",0))</f>
        <v>0</v>
      </c>
      <c r="L13" s="399">
        <f>IF(OR(ｶ.廃ﾌﾟﾗ類!D28&gt;0,ｶ.廃ﾌﾟﾗ類!D28&lt;0),ｶ.廃ﾌﾟﾗ類!D28,IF(L$19&gt;0,"0",0))</f>
        <v>0</v>
      </c>
      <c r="M13" s="399" t="str">
        <f>IF(OR(ｷ.紙くず!D28&gt;0,ｷ.紙くず!D28&lt;0),ｷ.紙くず!D28,IF(M$19&gt;0,"0",0))</f>
        <v>0</v>
      </c>
      <c r="N13" s="399">
        <f>IF(OR(ｸ.木くず!D28&gt;0,ｸ.木くず!D28&lt;0),ｸ.木くず!D28,IF(N$19&gt;0,"0",0))</f>
        <v>0</v>
      </c>
      <c r="O13" s="399">
        <f>IF(OR(ｹ.繊維くず!D28&gt;0,ｹ.繊維くず!D28&lt;0),ｹ.繊維くず!D28,IF(O$19&gt;0,"0",0))</f>
        <v>0</v>
      </c>
      <c r="P13" s="399">
        <f>IF(OR(ｺ.動植物性残さ!D28&gt;0,ｺ.動植物性残さ!D28&lt;0),ｺ.動植物性残さ!D28,IF(P$19&gt;0,"0",0))</f>
        <v>0</v>
      </c>
      <c r="Q13" s="399">
        <f>IF(OR(ｻ.動物系固形不要物!D28&gt;0,ｻ.動物系固形不要物!D28&lt;0),ｻ.動物系固形不要物!D28,IF(Q$19&gt;0,"0",0))</f>
        <v>0</v>
      </c>
      <c r="R13" s="399">
        <f>IF(OR(ｼ.ｺﾞﾑくず!D28&gt;0,ｼ.ｺﾞﾑくず!D28&lt;0),ｼ.ｺﾞﾑくず!D28,IF(R$19&gt;0,"0",0))</f>
        <v>0</v>
      </c>
      <c r="S13" s="399" t="str">
        <f>IF(OR(ｽ.金属くず!D28&gt;0,ｽ.金属くず!D28&lt;0),ｽ.金属くず!D28,IF(S$19&gt;0,"0",0))</f>
        <v>0</v>
      </c>
      <c r="T13" s="399" t="str">
        <f>IF(OR(ｾ.ｶﾞﾗｽ･ｺﾝｸﾘ･陶磁器くず!D28&gt;0,ｾ.ｶﾞﾗｽ･ｺﾝｸﾘ･陶磁器くず!D28&lt;0),ｾ.ｶﾞﾗｽ･ｺﾝｸﾘ･陶磁器くず!D28,IF(T$19&gt;0,"0",0))</f>
        <v>0</v>
      </c>
      <c r="U13" s="399">
        <f>IF(OR(ｿ.鉱さい!D28&gt;0,ｿ.鉱さい!D28&lt;0),ｿ.鉱さい!D28,IF(U$19&gt;0,"0",0))</f>
        <v>0</v>
      </c>
      <c r="V13" s="399">
        <f>IF(OR(ﾀ.がれき類!D28&gt;0,ﾀ.がれき類!D28&lt;0),ﾀ.がれき類!D28,IF(V$19&gt;0,"0",0))</f>
        <v>0</v>
      </c>
      <c r="W13" s="399">
        <f>IF(OR(ﾁ.動物のふん尿!D28&gt;0,ﾁ.動物のふん尿!D28&lt;0),ﾁ.動物のふん尿!D28,IF(W$19&gt;0,"0",0))</f>
        <v>0</v>
      </c>
      <c r="X13" s="399">
        <f>IF(OR(ﾂ.動物の死体!D28&gt;0,ﾂ.動物の死体!D28&lt;0),ﾂ.動物の死体!D28,IF(X$19&gt;0,"0",0))</f>
        <v>0</v>
      </c>
      <c r="Y13" s="399">
        <f>IF(OR(ﾃ.ばいじん!D28&gt;0,ﾃ.ばいじん!D28&lt;0),ﾃ.ばいじん!D28,IF(Y$19&gt;0,"0",0))</f>
        <v>0</v>
      </c>
      <c r="Z13" s="400" t="str">
        <f>IF(OR(ﾄ.混合廃棄物その他!D28&gt;0,ﾄ.混合廃棄物その他!D28&lt;0),ﾄ.混合廃棄物その他!D28,IF(Z$19&gt;0,"0",0))</f>
        <v>0</v>
      </c>
      <c r="AA13" s="401" t="str">
        <f t="shared" si="0"/>
        <v>0</v>
      </c>
    </row>
    <row r="14" spans="2:27" ht="24" customHeight="1" x14ac:dyDescent="0.15">
      <c r="B14" s="184" t="s">
        <v>229</v>
      </c>
      <c r="C14" s="781" t="s">
        <v>241</v>
      </c>
      <c r="D14" s="781"/>
      <c r="E14" s="781"/>
      <c r="F14" s="782"/>
      <c r="G14" s="399">
        <f>IF(OR(ｱ.燃え殻!D29&gt;0,ｱ.燃え殻!D29&lt;0),ｱ.燃え殻!D29,IF(G$19&gt;0,"0",0))</f>
        <v>0</v>
      </c>
      <c r="H14" s="399">
        <f>IF(OR(ｲ.汚泥!D29&gt;0,ｲ.汚泥!D29&lt;0),ｲ.汚泥!D29,IF(H$19&gt;0,"0",0))</f>
        <v>0</v>
      </c>
      <c r="I14" s="399">
        <f>IF(OR(ｳ.廃油!D29&gt;0,ｳ.廃油!D29&lt;0),ｳ.廃油!D29,IF(I$19&gt;0,"0",0))</f>
        <v>0</v>
      </c>
      <c r="J14" s="399">
        <f>IF(OR(ｴ.廃酸!$D29&gt;0,ｴ.廃酸!$D29&lt;0),ｴ.廃酸!D29,IF(J$19&gt;0,"0",0))</f>
        <v>0</v>
      </c>
      <c r="K14" s="399">
        <f>IF(OR(ｵ.廃ｱﾙｶﾘ!$D29&gt;0,ｵ.廃ｱﾙｶﾘ!$D29&lt;0),ｵ.廃ｱﾙｶﾘ!D29,IF(K$19&gt;0,"0",0))</f>
        <v>0</v>
      </c>
      <c r="L14" s="399">
        <f>IF(OR(ｶ.廃ﾌﾟﾗ類!D29&gt;0,ｶ.廃ﾌﾟﾗ類!D29&lt;0),ｶ.廃ﾌﾟﾗ類!D29,IF(L$19&gt;0,"0",0))</f>
        <v>101.2</v>
      </c>
      <c r="M14" s="399">
        <f>IF(OR(ｷ.紙くず!D29&gt;0,ｷ.紙くず!D29&lt;0),ｷ.紙くず!D29,IF(M$19&gt;0,"0",0))</f>
        <v>15.8</v>
      </c>
      <c r="N14" s="399">
        <f>IF(OR(ｸ.木くず!D29&gt;0,ｸ.木くず!D29&lt;0),ｸ.木くず!D29,IF(N$19&gt;0,"0",0))</f>
        <v>15.7</v>
      </c>
      <c r="O14" s="399">
        <f>IF(OR(ｹ.繊維くず!D29&gt;0,ｹ.繊維くず!D29&lt;0),ｹ.繊維くず!D29,IF(O$19&gt;0,"0",0))</f>
        <v>0</v>
      </c>
      <c r="P14" s="399">
        <f>IF(OR(ｺ.動植物性残さ!D29&gt;0,ｺ.動植物性残さ!D29&lt;0),ｺ.動植物性残さ!D29,IF(P$19&gt;0,"0",0))</f>
        <v>0</v>
      </c>
      <c r="Q14" s="399">
        <f>IF(OR(ｻ.動物系固形不要物!D29&gt;0,ｻ.動物系固形不要物!D29&lt;0),ｻ.動物系固形不要物!D29,IF(Q$19&gt;0,"0",0))</f>
        <v>0</v>
      </c>
      <c r="R14" s="399">
        <f>IF(OR(ｼ.ｺﾞﾑくず!D29&gt;0,ｼ.ｺﾞﾑくず!D29&lt;0),ｼ.ｺﾞﾑくず!D29,IF(R$19&gt;0,"0",0))</f>
        <v>0</v>
      </c>
      <c r="S14" s="399">
        <f>IF(OR(ｽ.金属くず!D29&gt;0,ｽ.金属くず!D29&lt;0),ｽ.金属くず!D29,IF(S$19&gt;0,"0",0))</f>
        <v>1014.2</v>
      </c>
      <c r="T14" s="399">
        <f>IF(OR(ｾ.ｶﾞﾗｽ･ｺﾝｸﾘ･陶磁器くず!D29&gt;0,ｾ.ｶﾞﾗｽ･ｺﾝｸﾘ･陶磁器くず!D29&lt;0),ｾ.ｶﾞﾗｽ･ｺﾝｸﾘ･陶磁器くず!D29,IF(T$19&gt;0,"0",0))</f>
        <v>42.8</v>
      </c>
      <c r="U14" s="399">
        <f>IF(OR(ｿ.鉱さい!D29&gt;0,ｿ.鉱さい!D29&lt;0),ｿ.鉱さい!D29,IF(U$19&gt;0,"0",0))</f>
        <v>0</v>
      </c>
      <c r="V14" s="399">
        <f>IF(OR(ﾀ.がれき類!D29&gt;0,ﾀ.がれき類!D29&lt;0),ﾀ.がれき類!D29,IF(V$19&gt;0,"0",0))</f>
        <v>0.1</v>
      </c>
      <c r="W14" s="399">
        <f>IF(OR(ﾁ.動物のふん尿!D29&gt;0,ﾁ.動物のふん尿!D29&lt;0),ﾁ.動物のふん尿!D29,IF(W$19&gt;0,"0",0))</f>
        <v>0</v>
      </c>
      <c r="X14" s="399">
        <f>IF(OR(ﾂ.動物の死体!D29&gt;0,ﾂ.動物の死体!D29&lt;0),ﾂ.動物の死体!D29,IF(X$19&gt;0,"0",0))</f>
        <v>0</v>
      </c>
      <c r="Y14" s="399">
        <f>IF(OR(ﾃ.ばいじん!D29&gt;0,ﾃ.ばいじん!D29&lt;0),ﾃ.ばいじん!D29,IF(Y$19&gt;0,"0",0))</f>
        <v>0</v>
      </c>
      <c r="Z14" s="400">
        <f>IF(OR(ﾄ.混合廃棄物その他!D29&gt;0,ﾄ.混合廃棄物その他!D29&lt;0),ﾄ.混合廃棄物その他!D29,IF(Z$19&gt;0,"0",0))</f>
        <v>4.5</v>
      </c>
      <c r="AA14" s="401">
        <f t="shared" si="0"/>
        <v>1194.3</v>
      </c>
    </row>
    <row r="15" spans="2:27" ht="24" customHeight="1" x14ac:dyDescent="0.15">
      <c r="B15" s="184" t="s">
        <v>244</v>
      </c>
      <c r="C15" s="781" t="s">
        <v>242</v>
      </c>
      <c r="D15" s="781"/>
      <c r="E15" s="781"/>
      <c r="F15" s="782"/>
      <c r="G15" s="399">
        <f>IF(OR(ｱ.燃え殻!D30&gt;0,ｱ.燃え殻!D30&lt;0),ｱ.燃え殻!D30,IF(G$19&gt;0,"0",0))</f>
        <v>0</v>
      </c>
      <c r="H15" s="399">
        <f>IF(OR(ｲ.汚泥!D30&gt;0,ｲ.汚泥!D30&lt;0),ｲ.汚泥!D30,IF(H$19&gt;0,"0",0))</f>
        <v>0</v>
      </c>
      <c r="I15" s="399">
        <f>IF(OR(ｳ.廃油!D30&gt;0,ｳ.廃油!D30&lt;0),ｳ.廃油!D30,IF(I$19&gt;0,"0",0))</f>
        <v>0</v>
      </c>
      <c r="J15" s="399">
        <f>IF(OR(ｴ.廃酸!$D30&gt;0,ｴ.廃酸!$D30&lt;0),ｴ.廃酸!D30,IF(J$19&gt;0,"0",0))</f>
        <v>0</v>
      </c>
      <c r="K15" s="399">
        <f>IF(OR(ｵ.廃ｱﾙｶﾘ!$D30&gt;0,ｵ.廃ｱﾙｶﾘ!$D30&lt;0),ｵ.廃ｱﾙｶﾘ!D30,IF(K$19&gt;0,"0",0))</f>
        <v>0</v>
      </c>
      <c r="L15" s="399">
        <f>IF(OR(ｶ.廃ﾌﾟﾗ類!D30&gt;0,ｶ.廃ﾌﾟﾗ類!D30&lt;0),ｶ.廃ﾌﾟﾗ類!D30,IF(L$19&gt;0,"0",0))</f>
        <v>101.2</v>
      </c>
      <c r="M15" s="399">
        <f>IF(OR(ｷ.紙くず!D30&gt;0,ｷ.紙くず!D30&lt;0),ｷ.紙くず!D30,IF(M$19&gt;0,"0",0))</f>
        <v>15.8</v>
      </c>
      <c r="N15" s="399">
        <f>IF(OR(ｸ.木くず!D30&gt;0,ｸ.木くず!D30&lt;0),ｸ.木くず!D30,IF(N$19&gt;0,"0",0))</f>
        <v>15.7</v>
      </c>
      <c r="O15" s="399">
        <f>IF(OR(ｹ.繊維くず!D30&gt;0,ｹ.繊維くず!D30&lt;0),ｹ.繊維くず!D30,IF(O$19&gt;0,"0",0))</f>
        <v>0</v>
      </c>
      <c r="P15" s="399">
        <f>IF(OR(ｺ.動植物性残さ!D30&gt;0,ｺ.動植物性残さ!D30&lt;0),ｺ.動植物性残さ!D30,IF(P$19&gt;0,"0",0))</f>
        <v>0</v>
      </c>
      <c r="Q15" s="399">
        <f>IF(OR(ｻ.動物系固形不要物!D30&gt;0,ｻ.動物系固形不要物!D30&lt;0),ｻ.動物系固形不要物!D30,IF(Q$19&gt;0,"0",0))</f>
        <v>0</v>
      </c>
      <c r="R15" s="399">
        <f>IF(OR(ｼ.ｺﾞﾑくず!D30&gt;0,ｼ.ｺﾞﾑくず!D30&lt;0),ｼ.ｺﾞﾑくず!D30,IF(R$19&gt;0,"0",0))</f>
        <v>0</v>
      </c>
      <c r="S15" s="399">
        <f>IF(OR(ｽ.金属くず!D30&gt;0,ｽ.金属くず!D30&lt;0),ｽ.金属くず!D30,IF(S$19&gt;0,"0",0))</f>
        <v>1014.2</v>
      </c>
      <c r="T15" s="399">
        <f>IF(OR(ｾ.ｶﾞﾗｽ･ｺﾝｸﾘ･陶磁器くず!D30&gt;0,ｾ.ｶﾞﾗｽ･ｺﾝｸﾘ･陶磁器くず!D30&lt;0),ｾ.ｶﾞﾗｽ･ｺﾝｸﾘ･陶磁器くず!D30,IF(T$19&gt;0,"0",0))</f>
        <v>42.8</v>
      </c>
      <c r="U15" s="399">
        <f>IF(OR(ｿ.鉱さい!D30&gt;0,ｿ.鉱さい!D30&lt;0),ｿ.鉱さい!D30,IF(U$19&gt;0,"0",0))</f>
        <v>0</v>
      </c>
      <c r="V15" s="399">
        <f>IF(OR(ﾀ.がれき類!D30&gt;0,ﾀ.がれき類!D30&lt;0),ﾀ.がれき類!D30,IF(V$19&gt;0,"0",0))</f>
        <v>0.1</v>
      </c>
      <c r="W15" s="399">
        <f>IF(OR(ﾁ.動物のふん尿!D30&gt;0,ﾁ.動物のふん尿!D30&lt;0),ﾁ.動物のふん尿!D30,IF(W$19&gt;0,"0",0))</f>
        <v>0</v>
      </c>
      <c r="X15" s="399">
        <f>IF(OR(ﾂ.動物の死体!D30&gt;0,ﾂ.動物の死体!D30&lt;0),ﾂ.動物の死体!D30,IF(X$19&gt;0,"0",0))</f>
        <v>0</v>
      </c>
      <c r="Y15" s="399">
        <f>IF(OR(ﾃ.ばいじん!D30&gt;0,ﾃ.ばいじん!D30&lt;0),ﾃ.ばいじん!D30,IF(Y$19&gt;0,"0",0))</f>
        <v>0</v>
      </c>
      <c r="Z15" s="400">
        <f>IF(OR(ﾄ.混合廃棄物その他!D30&gt;0,ﾄ.混合廃棄物その他!D30&lt;0),ﾄ.混合廃棄物その他!D30,IF(Z$19&gt;0,"0",0))</f>
        <v>4.5</v>
      </c>
      <c r="AA15" s="401">
        <f t="shared" si="0"/>
        <v>1194.3</v>
      </c>
    </row>
    <row r="16" spans="2:27" ht="24" customHeight="1" x14ac:dyDescent="0.15">
      <c r="B16" s="184" t="s">
        <v>245</v>
      </c>
      <c r="C16" s="781" t="s">
        <v>243</v>
      </c>
      <c r="D16" s="781"/>
      <c r="E16" s="781"/>
      <c r="F16" s="782"/>
      <c r="G16" s="399">
        <f>IF(OR(ｱ.燃え殻!D31&gt;0,ｱ.燃え殻!D31&lt;0),ｱ.燃え殻!D31,IF(G$19&gt;0,"0",0))</f>
        <v>0</v>
      </c>
      <c r="H16" s="399">
        <f>IF(OR(ｲ.汚泥!D31&gt;0,ｲ.汚泥!D31&lt;0),ｲ.汚泥!D31,IF(H$19&gt;0,"0",0))</f>
        <v>0</v>
      </c>
      <c r="I16" s="399">
        <f>IF(OR(ｳ.廃油!D31&gt;0,ｳ.廃油!D31&lt;0),ｳ.廃油!D31,IF(I$19&gt;0,"0",0))</f>
        <v>0</v>
      </c>
      <c r="J16" s="399">
        <f>IF(OR(ｴ.廃酸!$D31&gt;0,ｴ.廃酸!$D31&lt;0),ｴ.廃酸!D31,IF(J$19&gt;0,"0",0))</f>
        <v>0</v>
      </c>
      <c r="K16" s="399">
        <f>IF(OR(ｵ.廃ｱﾙｶﾘ!$D31&gt;0,ｵ.廃ｱﾙｶﾘ!$D31&lt;0),ｵ.廃ｱﾙｶﾘ!D31,IF(K$19&gt;0,"0",0))</f>
        <v>0</v>
      </c>
      <c r="L16" s="399">
        <f>IF(OR(ｶ.廃ﾌﾟﾗ類!D31&gt;0,ｶ.廃ﾌﾟﾗ類!D31&lt;0),ｶ.廃ﾌﾟﾗ類!D31,IF(L$19&gt;0,"0",0))</f>
        <v>101.2</v>
      </c>
      <c r="M16" s="399">
        <f>IF(OR(ｷ.紙くず!D31&gt;0,ｷ.紙くず!D31&lt;0),ｷ.紙くず!D31,IF(M$19&gt;0,"0",0))</f>
        <v>15.8</v>
      </c>
      <c r="N16" s="399">
        <f>IF(OR(ｸ.木くず!D31&gt;0,ｸ.木くず!D31&lt;0),ｸ.木くず!D31,IF(N$19&gt;0,"0",0))</f>
        <v>15.7</v>
      </c>
      <c r="O16" s="399">
        <f>IF(OR(ｹ.繊維くず!D31&gt;0,ｹ.繊維くず!D31&lt;0),ｹ.繊維くず!D31,IF(O$19&gt;0,"0",0))</f>
        <v>0</v>
      </c>
      <c r="P16" s="399">
        <f>IF(OR(ｺ.動植物性残さ!D31&gt;0,ｺ.動植物性残さ!D31&lt;0),ｺ.動植物性残さ!D31,IF(P$19&gt;0,"0",0))</f>
        <v>0</v>
      </c>
      <c r="Q16" s="399">
        <f>IF(OR(ｻ.動物系固形不要物!D31&gt;0,ｻ.動物系固形不要物!D31&lt;0),ｻ.動物系固形不要物!D31,IF(Q$19&gt;0,"0",0))</f>
        <v>0</v>
      </c>
      <c r="R16" s="399">
        <f>IF(OR(ｼ.ｺﾞﾑくず!D31&gt;0,ｼ.ｺﾞﾑくず!D31&lt;0),ｼ.ｺﾞﾑくず!D31,IF(R$19&gt;0,"0",0))</f>
        <v>0</v>
      </c>
      <c r="S16" s="399">
        <f>IF(OR(ｽ.金属くず!D31&gt;0,ｽ.金属くず!D31&lt;0),ｽ.金属くず!D31,IF(S$19&gt;0,"0",0))</f>
        <v>1014.2</v>
      </c>
      <c r="T16" s="399">
        <f>IF(OR(ｾ.ｶﾞﾗｽ･ｺﾝｸﾘ･陶磁器くず!D31&gt;0,ｾ.ｶﾞﾗｽ･ｺﾝｸﾘ･陶磁器くず!D31&lt;0),ｾ.ｶﾞﾗｽ･ｺﾝｸﾘ･陶磁器くず!D31,IF(T$19&gt;0,"0",0))</f>
        <v>42.8</v>
      </c>
      <c r="U16" s="399">
        <f>IF(OR(ｿ.鉱さい!D31&gt;0,ｿ.鉱さい!D31&lt;0),ｿ.鉱さい!D31,IF(U$19&gt;0,"0",0))</f>
        <v>0</v>
      </c>
      <c r="V16" s="399">
        <f>IF(OR(ﾀ.がれき類!D31&gt;0,ﾀ.がれき類!D31&lt;0),ﾀ.がれき類!D31,IF(V$19&gt;0,"0",0))</f>
        <v>0.1</v>
      </c>
      <c r="W16" s="399">
        <f>IF(OR(ﾁ.動物のふん尿!D31&gt;0,ﾁ.動物のふん尿!D31&lt;0),ﾁ.動物のふん尿!D31,IF(W$19&gt;0,"0",0))</f>
        <v>0</v>
      </c>
      <c r="X16" s="399">
        <f>IF(OR(ﾂ.動物の死体!D31&gt;0,ﾂ.動物の死体!D31&lt;0),ﾂ.動物の死体!D31,IF(X$19&gt;0,"0",0))</f>
        <v>0</v>
      </c>
      <c r="Y16" s="399">
        <f>IF(OR(ﾃ.ばいじん!D31&gt;0,ﾃ.ばいじん!D31&lt;0),ﾃ.ばいじん!D31,IF(Y$19&gt;0,"0",0))</f>
        <v>0</v>
      </c>
      <c r="Z16" s="400">
        <f>IF(OR(ﾄ.混合廃棄物その他!D31&gt;0,ﾄ.混合廃棄物その他!D31&lt;0),ﾄ.混合廃棄物その他!D31,IF(Z$19&gt;0,"0",0))</f>
        <v>4.5</v>
      </c>
      <c r="AA16" s="401">
        <f t="shared" si="0"/>
        <v>1194.3</v>
      </c>
    </row>
    <row r="17" spans="2:27" ht="24" customHeight="1" x14ac:dyDescent="0.15">
      <c r="B17" s="184"/>
      <c r="C17" s="781" t="s">
        <v>428</v>
      </c>
      <c r="D17" s="781"/>
      <c r="E17" s="781"/>
      <c r="F17" s="782"/>
      <c r="G17" s="399">
        <f>IF(OR(ｱ.燃え殻!D32&gt;0,ｱ.燃え殻!D32&lt;0),ｱ.燃え殻!D32,IF(G$19&gt;0,"0",0))</f>
        <v>0</v>
      </c>
      <c r="H17" s="399">
        <f>IF(OR(ｲ.汚泥!D32&gt;0,ｲ.汚泥!D32&lt;0),ｲ.汚泥!D32,IF(H$19&gt;0,"0",0))</f>
        <v>0</v>
      </c>
      <c r="I17" s="399">
        <f>IF(OR(ｳ.廃油!D32&gt;0,ｳ.廃油!D32&lt;0),ｳ.廃油!D32,IF(I$19&gt;0,"0",0))</f>
        <v>0</v>
      </c>
      <c r="J17" s="399">
        <f>IF(OR(ｴ.廃酸!$D32&gt;0,ｴ.廃酸!$D32&lt;0),ｴ.廃酸!D32,IF(J$19&gt;0,"0",0))</f>
        <v>0</v>
      </c>
      <c r="K17" s="399">
        <f>IF(OR(ｵ.廃ｱﾙｶﾘ!$D32&gt;0,ｵ.廃ｱﾙｶﾘ!$D32&lt;0),ｵ.廃ｱﾙｶﾘ!D32,IF(K$19&gt;0,"0",0))</f>
        <v>0</v>
      </c>
      <c r="L17" s="399">
        <f>IF(OR(ｶ.廃ﾌﾟﾗ類!D32&gt;0,ｶ.廃ﾌﾟﾗ類!D32&lt;0),ｶ.廃ﾌﾟﾗ類!D32,IF(L$19&gt;0,"0",0))</f>
        <v>0</v>
      </c>
      <c r="M17" s="399" t="str">
        <f>IF(OR(ｷ.紙くず!D32&gt;0,ｷ.紙くず!D32&lt;0),ｷ.紙くず!D32,IF(M$19&gt;0,"0",0))</f>
        <v>0</v>
      </c>
      <c r="N17" s="399">
        <f>IF(OR(ｸ.木くず!D32&gt;0,ｸ.木くず!D32&lt;0),ｸ.木くず!D32,IF(N$19&gt;0,"0",0))</f>
        <v>0</v>
      </c>
      <c r="O17" s="399">
        <f>IF(OR(ｹ.繊維くず!D32&gt;0,ｹ.繊維くず!D32&lt;0),ｹ.繊維くず!D32,IF(O$19&gt;0,"0",0))</f>
        <v>0</v>
      </c>
      <c r="P17" s="399">
        <f>IF(OR(ｺ.動植物性残さ!D32&gt;0,ｺ.動植物性残さ!D32&lt;0),ｺ.動植物性残さ!D32,IF(P$19&gt;0,"0",0))</f>
        <v>0</v>
      </c>
      <c r="Q17" s="399">
        <f>IF(OR(ｻ.動物系固形不要物!D32&gt;0,ｻ.動物系固形不要物!D32&lt;0),ｻ.動物系固形不要物!D32,IF(Q$19&gt;0,"0",0))</f>
        <v>0</v>
      </c>
      <c r="R17" s="399">
        <f>IF(OR(ｼ.ｺﾞﾑくず!D32&gt;0,ｼ.ｺﾞﾑくず!D32&lt;0),ｼ.ｺﾞﾑくず!D32,IF(R$19&gt;0,"0",0))</f>
        <v>0</v>
      </c>
      <c r="S17" s="399" t="str">
        <f>IF(OR(ｽ.金属くず!D32&gt;0,ｽ.金属くず!D32&lt;0),ｽ.金属くず!D32,IF(S$19&gt;0,"0",0))</f>
        <v>0</v>
      </c>
      <c r="T17" s="399" t="str">
        <f>IF(OR(ｾ.ｶﾞﾗｽ･ｺﾝｸﾘ･陶磁器くず!D32&gt;0,ｾ.ｶﾞﾗｽ･ｺﾝｸﾘ･陶磁器くず!D32&lt;0),ｾ.ｶﾞﾗｽ･ｺﾝｸﾘ･陶磁器くず!D32,IF(T$19&gt;0,"0",0))</f>
        <v>0</v>
      </c>
      <c r="U17" s="399">
        <f>IF(OR(ｿ.鉱さい!D32&gt;0,ｿ.鉱さい!D32&lt;0),ｿ.鉱さい!D32,IF(U$19&gt;0,"0",0))</f>
        <v>0</v>
      </c>
      <c r="V17" s="399">
        <f>IF(OR(ﾀ.がれき類!D32&gt;0,ﾀ.がれき類!D32&lt;0),ﾀ.がれき類!D32,IF(V$19&gt;0,"0",0))</f>
        <v>0</v>
      </c>
      <c r="W17" s="399">
        <f>IF(OR(ﾁ.動物のふん尿!D32&gt;0,ﾁ.動物のふん尿!D32&lt;0),ﾁ.動物のふん尿!D32,IF(W$19&gt;0,"0",0))</f>
        <v>0</v>
      </c>
      <c r="X17" s="399">
        <f>IF(OR(ﾂ.動物の死体!D32&gt;0,ﾂ.動物の死体!D32&lt;0),ﾂ.動物の死体!D32,IF(X$19&gt;0,"0",0))</f>
        <v>0</v>
      </c>
      <c r="Y17" s="399">
        <f>IF(OR(ﾃ.ばいじん!D32&gt;0,ﾃ.ばいじん!D32&lt;0),ﾃ.ばいじん!D32,IF(Y$19&gt;0,"0",0))</f>
        <v>0</v>
      </c>
      <c r="Z17" s="400" t="str">
        <f>IF(OR(ﾄ.混合廃棄物その他!D32&gt;0,ﾄ.混合廃棄物その他!D32&lt;0),ﾄ.混合廃棄物その他!D32,IF(Z$19&gt;0,"0",0))</f>
        <v>0</v>
      </c>
      <c r="AA17" s="401" t="str">
        <f t="shared" si="0"/>
        <v>0</v>
      </c>
    </row>
    <row r="18" spans="2:27" ht="24" customHeight="1" thickBot="1" x14ac:dyDescent="0.2">
      <c r="B18" s="185"/>
      <c r="C18" s="215" t="s">
        <v>269</v>
      </c>
      <c r="D18" s="777" t="s">
        <v>388</v>
      </c>
      <c r="E18" s="777"/>
      <c r="F18" s="778"/>
      <c r="G18" s="402">
        <f>IF(OR(ｱ.燃え殻!D33&gt;0,ｱ.燃え殻!D33&lt;0),ｱ.燃え殻!D33,IF(G$19&gt;0,"0",0))</f>
        <v>0</v>
      </c>
      <c r="H18" s="402">
        <f>IF(OR(ｲ.汚泥!D33&gt;0,ｲ.汚泥!D33&lt;0),ｲ.汚泥!D33,IF(H$19&gt;0,"0",0))</f>
        <v>0</v>
      </c>
      <c r="I18" s="402">
        <f>IF(OR(ｳ.廃油!D33&gt;0,ｳ.廃油!D33&lt;0),ｳ.廃油!D33,IF(I$19&gt;0,"0",0))</f>
        <v>0</v>
      </c>
      <c r="J18" s="402">
        <f>IF(OR(ｴ.廃酸!$D33&gt;0,ｴ.廃酸!$D33&lt;0),ｴ.廃酸!D33,IF(J$19&gt;0,"0",0))</f>
        <v>0</v>
      </c>
      <c r="K18" s="402">
        <f>IF(OR(ｵ.廃ｱﾙｶﾘ!$D33&gt;0,ｵ.廃ｱﾙｶﾘ!$D33&lt;0),ｵ.廃ｱﾙｶﾘ!D33,IF(K$19&gt;0,"0",0))</f>
        <v>0</v>
      </c>
      <c r="L18" s="402">
        <f>IF(OR(ｶ.廃ﾌﾟﾗ類!D33&gt;0,ｶ.廃ﾌﾟﾗ類!D33&lt;0),ｶ.廃ﾌﾟﾗ類!D33,IF(L$19&gt;0,"0",0))</f>
        <v>0</v>
      </c>
      <c r="M18" s="402" t="str">
        <f>IF(OR(ｷ.紙くず!D33&gt;0,ｷ.紙くず!D33&lt;0),ｷ.紙くず!D33,IF(M$19&gt;0,"0",0))</f>
        <v>0</v>
      </c>
      <c r="N18" s="402">
        <f>IF(OR(ｸ.木くず!D33&gt;0,ｸ.木くず!D33&lt;0),ｸ.木くず!D33,IF(N$19&gt;0,"0",0))</f>
        <v>0</v>
      </c>
      <c r="O18" s="402">
        <f>IF(OR(ｹ.繊維くず!D33&gt;0,ｹ.繊維くず!D33&lt;0),ｹ.繊維くず!D33,IF(O$19&gt;0,"0",0))</f>
        <v>0</v>
      </c>
      <c r="P18" s="402">
        <f>IF(OR(ｺ.動植物性残さ!D33&gt;0,ｺ.動植物性残さ!D33&lt;0),ｺ.動植物性残さ!D33,IF(P$19&gt;0,"0",0))</f>
        <v>0</v>
      </c>
      <c r="Q18" s="402">
        <f>IF(OR(ｻ.動物系固形不要物!D33&gt;0,ｻ.動物系固形不要物!D33&lt;0),ｻ.動物系固形不要物!D33,IF(Q$19&gt;0,"0",0))</f>
        <v>0</v>
      </c>
      <c r="R18" s="402">
        <f>IF(OR(ｼ.ｺﾞﾑくず!D33&gt;0,ｼ.ｺﾞﾑくず!D33&lt;0),ｼ.ｺﾞﾑくず!D33,IF(R$19&gt;0,"0",0))</f>
        <v>0</v>
      </c>
      <c r="S18" s="402" t="str">
        <f>IF(OR(ｽ.金属くず!D33&gt;0,ｽ.金属くず!D33&lt;0),ｽ.金属くず!D33,IF(S$19&gt;0,"0",0))</f>
        <v>0</v>
      </c>
      <c r="T18" s="402" t="str">
        <f>IF(OR(ｾ.ｶﾞﾗｽ･ｺﾝｸﾘ･陶磁器くず!D33&gt;0,ｾ.ｶﾞﾗｽ･ｺﾝｸﾘ･陶磁器くず!D33&lt;0),ｾ.ｶﾞﾗｽ･ｺﾝｸﾘ･陶磁器くず!D33,IF(T$19&gt;0,"0",0))</f>
        <v>0</v>
      </c>
      <c r="U18" s="402">
        <f>IF(OR(ｿ.鉱さい!D33&gt;0,ｿ.鉱さい!D33&lt;0),ｿ.鉱さい!D33,IF(U$19&gt;0,"0",0))</f>
        <v>0</v>
      </c>
      <c r="V18" s="402">
        <f>IF(OR(ﾀ.がれき類!D33&gt;0,ﾀ.がれき類!D33&lt;0),ﾀ.がれき類!D33,IF(V$19&gt;0,"0",0))</f>
        <v>0</v>
      </c>
      <c r="W18" s="402">
        <f>IF(OR(ﾁ.動物のふん尿!D33&gt;0,ﾁ.動物のふん尿!D33&lt;0),ﾁ.動物のふん尿!D33,IF(W$19&gt;0,"0",0))</f>
        <v>0</v>
      </c>
      <c r="X18" s="402">
        <f>IF(OR(ﾂ.動物の死体!D33&gt;0,ﾂ.動物の死体!D33&lt;0),ﾂ.動物の死体!D33,IF(X$19&gt;0,"0",0))</f>
        <v>0</v>
      </c>
      <c r="Y18" s="402">
        <f>IF(OR(ﾃ.ばいじん!D33&gt;0,ﾃ.ばいじん!D33&lt;0),ﾃ.ばいじん!D33,IF(Y$19&gt;0,"0",0))</f>
        <v>0</v>
      </c>
      <c r="Z18" s="403" t="str">
        <f>IF(OR(ﾄ.混合廃棄物その他!D33&gt;0,ﾄ.混合廃棄物その他!D33&lt;0),ﾄ.混合廃棄物その他!D33,IF(Z$19&gt;0,"0",0))</f>
        <v>0</v>
      </c>
      <c r="AA18" s="404" t="str">
        <f t="shared" si="0"/>
        <v>0</v>
      </c>
    </row>
    <row r="19" spans="2:27" ht="24" customHeight="1" thickTop="1" x14ac:dyDescent="0.15">
      <c r="B19" s="181"/>
      <c r="C19" s="186" t="s">
        <v>334</v>
      </c>
      <c r="D19" s="767" t="s">
        <v>335</v>
      </c>
      <c r="E19" s="767"/>
      <c r="F19" s="768"/>
      <c r="G19" s="405">
        <f t="shared" ref="G19:Z19" si="1">+G37+G25+G23+G22+G21-G20</f>
        <v>0</v>
      </c>
      <c r="H19" s="405">
        <f t="shared" si="1"/>
        <v>0</v>
      </c>
      <c r="I19" s="405">
        <f t="shared" si="1"/>
        <v>0</v>
      </c>
      <c r="J19" s="405">
        <f t="shared" si="1"/>
        <v>0</v>
      </c>
      <c r="K19" s="405">
        <f t="shared" si="1"/>
        <v>0</v>
      </c>
      <c r="L19" s="405">
        <f t="shared" si="1"/>
        <v>0</v>
      </c>
      <c r="M19" s="405">
        <f t="shared" si="1"/>
        <v>0.1</v>
      </c>
      <c r="N19" s="405">
        <f t="shared" si="1"/>
        <v>0</v>
      </c>
      <c r="O19" s="405">
        <f t="shared" si="1"/>
        <v>0</v>
      </c>
      <c r="P19" s="405">
        <f t="shared" si="1"/>
        <v>0</v>
      </c>
      <c r="Q19" s="405">
        <f t="shared" si="1"/>
        <v>0</v>
      </c>
      <c r="R19" s="405">
        <f t="shared" si="1"/>
        <v>0</v>
      </c>
      <c r="S19" s="405">
        <f t="shared" si="1"/>
        <v>1.4</v>
      </c>
      <c r="T19" s="405">
        <f t="shared" si="1"/>
        <v>1.7</v>
      </c>
      <c r="U19" s="405">
        <f t="shared" si="1"/>
        <v>0</v>
      </c>
      <c r="V19" s="405">
        <f t="shared" si="1"/>
        <v>0</v>
      </c>
      <c r="W19" s="405">
        <f t="shared" si="1"/>
        <v>0</v>
      </c>
      <c r="X19" s="405">
        <f t="shared" si="1"/>
        <v>0</v>
      </c>
      <c r="Y19" s="405">
        <f t="shared" si="1"/>
        <v>0</v>
      </c>
      <c r="Z19" s="406">
        <f t="shared" si="1"/>
        <v>0.9</v>
      </c>
      <c r="AA19" s="407">
        <f t="shared" ref="AA19:AA25" si="2">SUM(G19:Z19)</f>
        <v>4.1000000000000005</v>
      </c>
    </row>
    <row r="20" spans="2:27" ht="24" customHeight="1" thickBot="1" x14ac:dyDescent="0.2">
      <c r="B20" s="182"/>
      <c r="C20" s="235" t="s">
        <v>233</v>
      </c>
      <c r="D20" s="769" t="s">
        <v>234</v>
      </c>
      <c r="E20" s="769"/>
      <c r="F20" s="770"/>
      <c r="G20" s="408">
        <f>+ｱ.燃え殻!$F$15</f>
        <v>0</v>
      </c>
      <c r="H20" s="408">
        <f>+ｲ.汚泥!$F$15</f>
        <v>0</v>
      </c>
      <c r="I20" s="408">
        <f>+ｳ.廃油!$F$15</f>
        <v>0</v>
      </c>
      <c r="J20" s="408">
        <f>+ｴ.廃酸!$F$15</f>
        <v>0</v>
      </c>
      <c r="K20" s="408">
        <f>+ｵ.廃ｱﾙｶﾘ!$F$15</f>
        <v>0</v>
      </c>
      <c r="L20" s="408">
        <f>+ｶ.廃ﾌﾟﾗ類!$F$15</f>
        <v>0</v>
      </c>
      <c r="M20" s="408">
        <f>+ｷ.紙くず!$F$15</f>
        <v>0</v>
      </c>
      <c r="N20" s="408">
        <f>+ｸ.木くず!$F$15</f>
        <v>0</v>
      </c>
      <c r="O20" s="408">
        <f>+ｹ.繊維くず!$F$15</f>
        <v>0</v>
      </c>
      <c r="P20" s="408">
        <f>+ｺ.動植物性残さ!$F$15</f>
        <v>0</v>
      </c>
      <c r="Q20" s="408">
        <f>+ｻ.動物系固形不要物!$F$15</f>
        <v>0</v>
      </c>
      <c r="R20" s="408">
        <f>+ｼ.ｺﾞﾑくず!$F$15</f>
        <v>0</v>
      </c>
      <c r="S20" s="408">
        <f>+ｽ.金属くず!$F$15</f>
        <v>0</v>
      </c>
      <c r="T20" s="408">
        <f>+ｾ.ｶﾞﾗｽ･ｺﾝｸﾘ･陶磁器くず!$F$15</f>
        <v>0</v>
      </c>
      <c r="U20" s="408">
        <f>+ｿ.鉱さい!$F$15</f>
        <v>0</v>
      </c>
      <c r="V20" s="408">
        <f>+ﾀ.がれき類!$F$15</f>
        <v>0</v>
      </c>
      <c r="W20" s="408">
        <f>+ﾁ.動物のふん尿!$F$15</f>
        <v>0</v>
      </c>
      <c r="X20" s="408">
        <f>+ﾂ.動物の死体!$F$15</f>
        <v>0</v>
      </c>
      <c r="Y20" s="408">
        <f>+ﾃ.ばいじん!$F$15</f>
        <v>0</v>
      </c>
      <c r="Z20" s="409">
        <f>+ﾄ.混合廃棄物その他!$F$15</f>
        <v>0</v>
      </c>
      <c r="AA20" s="410">
        <f t="shared" si="2"/>
        <v>0</v>
      </c>
    </row>
    <row r="21" spans="2:27" ht="24" customHeight="1" x14ac:dyDescent="0.15">
      <c r="B21" s="182"/>
      <c r="C21" s="137"/>
      <c r="D21" s="234" t="s">
        <v>58</v>
      </c>
      <c r="E21" s="771" t="s">
        <v>284</v>
      </c>
      <c r="F21" s="772"/>
      <c r="G21" s="411">
        <f>+ｱ.燃え殻!$P$12</f>
        <v>0</v>
      </c>
      <c r="H21" s="411">
        <f>+ｲ.汚泥!$P$12</f>
        <v>0</v>
      </c>
      <c r="I21" s="411">
        <f>+ｳ.廃油!$P$12</f>
        <v>0</v>
      </c>
      <c r="J21" s="411">
        <f>+ｴ.廃酸!$P$12</f>
        <v>0</v>
      </c>
      <c r="K21" s="411">
        <f>+ｵ.廃ｱﾙｶﾘ!$P$12</f>
        <v>0</v>
      </c>
      <c r="L21" s="411">
        <f>+ｶ.廃ﾌﾟﾗ類!$P$12</f>
        <v>0</v>
      </c>
      <c r="M21" s="411">
        <f>+ｷ.紙くず!$P$12</f>
        <v>0</v>
      </c>
      <c r="N21" s="411">
        <f>+ｸ.木くず!$P$12</f>
        <v>0</v>
      </c>
      <c r="O21" s="411">
        <f>+ｹ.繊維くず!$P$12</f>
        <v>0</v>
      </c>
      <c r="P21" s="411">
        <f>+ｺ.動植物性残さ!$P$12</f>
        <v>0</v>
      </c>
      <c r="Q21" s="411">
        <f>+ｻ.動物系固形不要物!$P$12</f>
        <v>0</v>
      </c>
      <c r="R21" s="411">
        <f>+ｼ.ｺﾞﾑくず!$P$12</f>
        <v>0</v>
      </c>
      <c r="S21" s="411">
        <f>+ｽ.金属くず!$P$12</f>
        <v>0</v>
      </c>
      <c r="T21" s="411">
        <f>+ｾ.ｶﾞﾗｽ･ｺﾝｸﾘ･陶磁器くず!$P$12</f>
        <v>0</v>
      </c>
      <c r="U21" s="411">
        <f>+ｿ.鉱さい!$P$12</f>
        <v>0</v>
      </c>
      <c r="V21" s="411">
        <f>+ﾀ.がれき類!$P$12</f>
        <v>0</v>
      </c>
      <c r="W21" s="411">
        <f>+ﾁ.動物のふん尿!$P$12</f>
        <v>0</v>
      </c>
      <c r="X21" s="411">
        <f>+ﾂ.動物の死体!$P$12</f>
        <v>0</v>
      </c>
      <c r="Y21" s="411">
        <f>+ﾃ.ばいじん!$P$12</f>
        <v>0</v>
      </c>
      <c r="Z21" s="412">
        <f>+ﾄ.混合廃棄物その他!$P$12</f>
        <v>0</v>
      </c>
      <c r="AA21" s="413">
        <f t="shared" si="2"/>
        <v>0</v>
      </c>
    </row>
    <row r="22" spans="2:27" ht="24" customHeight="1" x14ac:dyDescent="0.15">
      <c r="B22" s="182"/>
      <c r="C22" s="137"/>
      <c r="D22" s="136" t="s">
        <v>59</v>
      </c>
      <c r="E22" s="763" t="s">
        <v>285</v>
      </c>
      <c r="F22" s="764"/>
      <c r="G22" s="414">
        <f>+ｱ.燃え殻!$P$15</f>
        <v>0</v>
      </c>
      <c r="H22" s="414">
        <f>+ｲ.汚泥!$P$15</f>
        <v>0</v>
      </c>
      <c r="I22" s="414">
        <f>+ｳ.廃油!$P$15</f>
        <v>0</v>
      </c>
      <c r="J22" s="414">
        <f>+ｴ.廃酸!$P$15</f>
        <v>0</v>
      </c>
      <c r="K22" s="414">
        <f>+ｵ.廃ｱﾙｶﾘ!$P$15</f>
        <v>0</v>
      </c>
      <c r="L22" s="414">
        <f>+ｶ.廃ﾌﾟﾗ類!$P$15</f>
        <v>0</v>
      </c>
      <c r="M22" s="414">
        <f>+ｷ.紙くず!$P$15</f>
        <v>0</v>
      </c>
      <c r="N22" s="414">
        <f>+ｸ.木くず!$P$15</f>
        <v>0</v>
      </c>
      <c r="O22" s="414">
        <f>+ｹ.繊維くず!$P$15</f>
        <v>0</v>
      </c>
      <c r="P22" s="414">
        <f>+ｺ.動植物性残さ!$P$15</f>
        <v>0</v>
      </c>
      <c r="Q22" s="414">
        <f>+ｻ.動物系固形不要物!$P$15</f>
        <v>0</v>
      </c>
      <c r="R22" s="414">
        <f>+ｼ.ｺﾞﾑくず!$P$15</f>
        <v>0</v>
      </c>
      <c r="S22" s="414">
        <f>+ｽ.金属くず!$P$15</f>
        <v>0</v>
      </c>
      <c r="T22" s="414">
        <f>+ｾ.ｶﾞﾗｽ･ｺﾝｸﾘ･陶磁器くず!$P$15</f>
        <v>0</v>
      </c>
      <c r="U22" s="414">
        <f>+ｿ.鉱さい!$P$15</f>
        <v>0</v>
      </c>
      <c r="V22" s="414">
        <f>+ﾀ.がれき類!$P$15</f>
        <v>0</v>
      </c>
      <c r="W22" s="414">
        <f>+ﾁ.動物のふん尿!$P$15</f>
        <v>0</v>
      </c>
      <c r="X22" s="414">
        <f>+ﾂ.動物の死体!$P$15</f>
        <v>0</v>
      </c>
      <c r="Y22" s="414">
        <f>+ﾃ.ばいじん!$P$15</f>
        <v>0</v>
      </c>
      <c r="Z22" s="415">
        <f>+ﾄ.混合廃棄物その他!$P$15</f>
        <v>0</v>
      </c>
      <c r="AA22" s="416">
        <f t="shared" si="2"/>
        <v>0</v>
      </c>
    </row>
    <row r="23" spans="2:27" ht="24" customHeight="1" x14ac:dyDescent="0.15">
      <c r="B23" s="182"/>
      <c r="C23" s="137"/>
      <c r="D23" s="468" t="s">
        <v>60</v>
      </c>
      <c r="E23" s="773" t="s">
        <v>286</v>
      </c>
      <c r="F23" s="774"/>
      <c r="G23" s="417">
        <f>+ｱ.燃え殻!$P$18</f>
        <v>0</v>
      </c>
      <c r="H23" s="417">
        <f>+ｲ.汚泥!$P$18</f>
        <v>0</v>
      </c>
      <c r="I23" s="417">
        <f>+ｳ.廃油!$P$18</f>
        <v>0</v>
      </c>
      <c r="J23" s="417">
        <f>+ｴ.廃酸!$P$18</f>
        <v>0</v>
      </c>
      <c r="K23" s="417">
        <f>+ｵ.廃ｱﾙｶﾘ!$P$18</f>
        <v>0</v>
      </c>
      <c r="L23" s="417">
        <f>+ｶ.廃ﾌﾟﾗ類!$P$18</f>
        <v>0</v>
      </c>
      <c r="M23" s="417">
        <f>+ｷ.紙くず!$P$18</f>
        <v>0</v>
      </c>
      <c r="N23" s="417">
        <f>+ｸ.木くず!$P$18</f>
        <v>0</v>
      </c>
      <c r="O23" s="417">
        <f>+ｹ.繊維くず!$P$18</f>
        <v>0</v>
      </c>
      <c r="P23" s="417">
        <f>+ｺ.動植物性残さ!$P$18</f>
        <v>0</v>
      </c>
      <c r="Q23" s="417">
        <f>+ｻ.動物系固形不要物!$P$18</f>
        <v>0</v>
      </c>
      <c r="R23" s="417">
        <f>+ｼ.ｺﾞﾑくず!$P$18</f>
        <v>0</v>
      </c>
      <c r="S23" s="417">
        <f>+ｽ.金属くず!$P$18</f>
        <v>0</v>
      </c>
      <c r="T23" s="417">
        <f>+ｾ.ｶﾞﾗｽ･ｺﾝｸﾘ･陶磁器くず!$P$18</f>
        <v>0</v>
      </c>
      <c r="U23" s="417">
        <f>+ｿ.鉱さい!$P$18</f>
        <v>0</v>
      </c>
      <c r="V23" s="417">
        <f>+ﾀ.がれき類!$P$18</f>
        <v>0</v>
      </c>
      <c r="W23" s="417">
        <f>+ﾁ.動物のふん尿!$P$18</f>
        <v>0</v>
      </c>
      <c r="X23" s="417">
        <f>+ﾂ.動物の死体!$P$18</f>
        <v>0</v>
      </c>
      <c r="Y23" s="417">
        <f>+ﾃ.ばいじん!$P$18</f>
        <v>0</v>
      </c>
      <c r="Z23" s="418">
        <f>+ﾄ.混合廃棄物その他!$P$18</f>
        <v>0</v>
      </c>
      <c r="AA23" s="419">
        <f t="shared" si="2"/>
        <v>0</v>
      </c>
    </row>
    <row r="24" spans="2:27" ht="24" customHeight="1" x14ac:dyDescent="0.15">
      <c r="B24" s="182"/>
      <c r="C24" s="137"/>
      <c r="D24" s="216"/>
      <c r="E24" s="217" t="s">
        <v>61</v>
      </c>
      <c r="F24" s="218" t="s">
        <v>287</v>
      </c>
      <c r="G24" s="420">
        <f>+ｱ.燃え殻!$P$21</f>
        <v>0</v>
      </c>
      <c r="H24" s="420">
        <f>+ｲ.汚泥!$P$21</f>
        <v>0</v>
      </c>
      <c r="I24" s="420">
        <f>+ｳ.廃油!$P$21</f>
        <v>0</v>
      </c>
      <c r="J24" s="420">
        <f>+ｴ.廃酸!$P$21</f>
        <v>0</v>
      </c>
      <c r="K24" s="420">
        <f>+ｵ.廃ｱﾙｶﾘ!$P$21</f>
        <v>0</v>
      </c>
      <c r="L24" s="420">
        <f>+ｶ.廃ﾌﾟﾗ類!$P$21</f>
        <v>0</v>
      </c>
      <c r="M24" s="420">
        <f>+ｷ.紙くず!$P$21</f>
        <v>0</v>
      </c>
      <c r="N24" s="420">
        <f>+ｸ.木くず!$P$21</f>
        <v>0</v>
      </c>
      <c r="O24" s="420">
        <f>+ｹ.繊維くず!$P$21</f>
        <v>0</v>
      </c>
      <c r="P24" s="420">
        <f>+ｺ.動植物性残さ!$P$21</f>
        <v>0</v>
      </c>
      <c r="Q24" s="420">
        <f>+ｻ.動物系固形不要物!$P$21</f>
        <v>0</v>
      </c>
      <c r="R24" s="420">
        <f>+ｼ.ｺﾞﾑくず!$P$21</f>
        <v>0</v>
      </c>
      <c r="S24" s="420">
        <f>+ｽ.金属くず!$P$21</f>
        <v>0</v>
      </c>
      <c r="T24" s="420">
        <f>+ｾ.ｶﾞﾗｽ･ｺﾝｸﾘ･陶磁器くず!$P$21</f>
        <v>0</v>
      </c>
      <c r="U24" s="420">
        <f>+ｿ.鉱さい!$P$21</f>
        <v>0</v>
      </c>
      <c r="V24" s="420">
        <f>+ﾀ.がれき類!$P$21</f>
        <v>0</v>
      </c>
      <c r="W24" s="420">
        <f>+ﾁ.動物のふん尿!$P$21</f>
        <v>0</v>
      </c>
      <c r="X24" s="420">
        <f>+ﾂ.動物の死体!$P$21</f>
        <v>0</v>
      </c>
      <c r="Y24" s="420">
        <f>+ﾃ.ばいじん!$P$21</f>
        <v>0</v>
      </c>
      <c r="Z24" s="421">
        <f>+ﾄ.混合廃棄物その他!$P$21</f>
        <v>0</v>
      </c>
      <c r="AA24" s="422">
        <f t="shared" si="2"/>
        <v>0</v>
      </c>
    </row>
    <row r="25" spans="2:27" ht="24" customHeight="1" x14ac:dyDescent="0.15">
      <c r="B25" s="182"/>
      <c r="C25" s="137"/>
      <c r="D25" s="187" t="s">
        <v>88</v>
      </c>
      <c r="E25" s="775" t="s">
        <v>271</v>
      </c>
      <c r="F25" s="776"/>
      <c r="G25" s="423">
        <f>+ｱ.燃え殻!$P$24</f>
        <v>0</v>
      </c>
      <c r="H25" s="423">
        <f>+ｲ.汚泥!$P$24</f>
        <v>0</v>
      </c>
      <c r="I25" s="423">
        <f>+ｳ.廃油!$P$24</f>
        <v>0</v>
      </c>
      <c r="J25" s="423">
        <f>+ｴ.廃酸!$P$24</f>
        <v>0</v>
      </c>
      <c r="K25" s="423">
        <f>+ｵ.廃ｱﾙｶﾘ!$P$24</f>
        <v>0</v>
      </c>
      <c r="L25" s="423">
        <f>+ｶ.廃ﾌﾟﾗ類!$P$24</f>
        <v>0</v>
      </c>
      <c r="M25" s="423">
        <f>+ｷ.紙くず!$P$24</f>
        <v>0</v>
      </c>
      <c r="N25" s="423">
        <f>+ｸ.木くず!$P$24</f>
        <v>0</v>
      </c>
      <c r="O25" s="423">
        <f>+ｹ.繊維くず!$P$24</f>
        <v>0</v>
      </c>
      <c r="P25" s="423">
        <f>+ｺ.動植物性残さ!$P$24</f>
        <v>0</v>
      </c>
      <c r="Q25" s="423">
        <f>+ｻ.動物系固形不要物!$P$24</f>
        <v>0</v>
      </c>
      <c r="R25" s="423">
        <f>+ｼ.ｺﾞﾑくず!$P$24</f>
        <v>0</v>
      </c>
      <c r="S25" s="423">
        <f>+ｽ.金属くず!$P$24</f>
        <v>0</v>
      </c>
      <c r="T25" s="423">
        <f>+ｾ.ｶﾞﾗｽ･ｺﾝｸﾘ･陶磁器くず!$P$24</f>
        <v>0</v>
      </c>
      <c r="U25" s="423">
        <f>+ｿ.鉱さい!$P$24</f>
        <v>0</v>
      </c>
      <c r="V25" s="423">
        <f>+ﾀ.がれき類!$P$24</f>
        <v>0</v>
      </c>
      <c r="W25" s="423">
        <f>+ﾁ.動物のふん尿!$P$24</f>
        <v>0</v>
      </c>
      <c r="X25" s="423">
        <f>+ﾂ.動物の死体!$P$24</f>
        <v>0</v>
      </c>
      <c r="Y25" s="423">
        <f>+ﾃ.ばいじん!$P$24</f>
        <v>0</v>
      </c>
      <c r="Z25" s="424">
        <f>+ﾄ.混合廃棄物その他!$P$24</f>
        <v>0</v>
      </c>
      <c r="AA25" s="425">
        <f t="shared" si="2"/>
        <v>0</v>
      </c>
    </row>
    <row r="26" spans="2:27" ht="24" customHeight="1" x14ac:dyDescent="0.15">
      <c r="B26" s="182"/>
      <c r="C26" s="765" t="s">
        <v>174</v>
      </c>
      <c r="D26" s="470" t="s">
        <v>21</v>
      </c>
      <c r="E26" s="761" t="s">
        <v>288</v>
      </c>
      <c r="F26" s="762"/>
      <c r="G26" s="426">
        <f>+G28+G29+G30+G31</f>
        <v>0</v>
      </c>
      <c r="H26" s="426">
        <f t="shared" ref="H26:Z26" si="3">+H28+H29+H30+H31</f>
        <v>0</v>
      </c>
      <c r="I26" s="426">
        <f t="shared" si="3"/>
        <v>0</v>
      </c>
      <c r="J26" s="426">
        <f t="shared" si="3"/>
        <v>0</v>
      </c>
      <c r="K26" s="426">
        <f t="shared" si="3"/>
        <v>0</v>
      </c>
      <c r="L26" s="426">
        <f t="shared" si="3"/>
        <v>0</v>
      </c>
      <c r="M26" s="426">
        <f t="shared" si="3"/>
        <v>0</v>
      </c>
      <c r="N26" s="426">
        <f t="shared" si="3"/>
        <v>0</v>
      </c>
      <c r="O26" s="426">
        <f t="shared" si="3"/>
        <v>0</v>
      </c>
      <c r="P26" s="426">
        <f t="shared" si="3"/>
        <v>0</v>
      </c>
      <c r="Q26" s="426">
        <f t="shared" si="3"/>
        <v>0</v>
      </c>
      <c r="R26" s="426">
        <f t="shared" si="3"/>
        <v>0</v>
      </c>
      <c r="S26" s="426">
        <f t="shared" si="3"/>
        <v>0</v>
      </c>
      <c r="T26" s="426">
        <f t="shared" si="3"/>
        <v>0</v>
      </c>
      <c r="U26" s="426">
        <f t="shared" si="3"/>
        <v>0</v>
      </c>
      <c r="V26" s="426">
        <f t="shared" si="3"/>
        <v>0</v>
      </c>
      <c r="W26" s="426">
        <f t="shared" si="3"/>
        <v>0</v>
      </c>
      <c r="X26" s="426">
        <f t="shared" si="3"/>
        <v>0</v>
      </c>
      <c r="Y26" s="426">
        <f t="shared" si="3"/>
        <v>0</v>
      </c>
      <c r="Z26" s="427">
        <f t="shared" si="3"/>
        <v>0</v>
      </c>
      <c r="AA26" s="428">
        <f t="shared" ref="AA26:AA47" si="4">SUM(G26:Z26)</f>
        <v>0</v>
      </c>
    </row>
    <row r="27" spans="2:27" ht="24" customHeight="1" x14ac:dyDescent="0.15">
      <c r="B27" s="182"/>
      <c r="C27" s="765"/>
      <c r="D27" s="187" t="s">
        <v>25</v>
      </c>
      <c r="E27" s="761" t="s">
        <v>289</v>
      </c>
      <c r="F27" s="762"/>
      <c r="G27" s="426">
        <f t="shared" ref="G27:Z27" si="5">+G23-G26</f>
        <v>0</v>
      </c>
      <c r="H27" s="426">
        <f t="shared" si="5"/>
        <v>0</v>
      </c>
      <c r="I27" s="426">
        <f t="shared" si="5"/>
        <v>0</v>
      </c>
      <c r="J27" s="426">
        <f t="shared" si="5"/>
        <v>0</v>
      </c>
      <c r="K27" s="426">
        <f t="shared" si="5"/>
        <v>0</v>
      </c>
      <c r="L27" s="426">
        <f t="shared" si="5"/>
        <v>0</v>
      </c>
      <c r="M27" s="426">
        <f t="shared" si="5"/>
        <v>0</v>
      </c>
      <c r="N27" s="426">
        <f t="shared" si="5"/>
        <v>0</v>
      </c>
      <c r="O27" s="426">
        <f t="shared" si="5"/>
        <v>0</v>
      </c>
      <c r="P27" s="426">
        <f t="shared" si="5"/>
        <v>0</v>
      </c>
      <c r="Q27" s="426">
        <f t="shared" si="5"/>
        <v>0</v>
      </c>
      <c r="R27" s="426">
        <f t="shared" si="5"/>
        <v>0</v>
      </c>
      <c r="S27" s="426">
        <f t="shared" si="5"/>
        <v>0</v>
      </c>
      <c r="T27" s="426">
        <f t="shared" si="5"/>
        <v>0</v>
      </c>
      <c r="U27" s="426">
        <f t="shared" si="5"/>
        <v>0</v>
      </c>
      <c r="V27" s="426">
        <f t="shared" si="5"/>
        <v>0</v>
      </c>
      <c r="W27" s="426">
        <f t="shared" si="5"/>
        <v>0</v>
      </c>
      <c r="X27" s="426">
        <f t="shared" si="5"/>
        <v>0</v>
      </c>
      <c r="Y27" s="426">
        <f t="shared" si="5"/>
        <v>0</v>
      </c>
      <c r="Z27" s="427">
        <f t="shared" si="5"/>
        <v>0</v>
      </c>
      <c r="AA27" s="428">
        <f t="shared" si="4"/>
        <v>0</v>
      </c>
    </row>
    <row r="28" spans="2:27" ht="25.5" customHeight="1" x14ac:dyDescent="0.15">
      <c r="B28" s="182"/>
      <c r="C28" s="766"/>
      <c r="D28" s="754" t="s">
        <v>267</v>
      </c>
      <c r="E28" s="464" t="s">
        <v>29</v>
      </c>
      <c r="F28" s="319" t="s">
        <v>338</v>
      </c>
      <c r="G28" s="414">
        <f>+ｱ.燃え殻!$AH$9</f>
        <v>0</v>
      </c>
      <c r="H28" s="414">
        <f>+ｲ.汚泥!$AH$9</f>
        <v>0</v>
      </c>
      <c r="I28" s="414">
        <f>+ｳ.廃油!$AH$9</f>
        <v>0</v>
      </c>
      <c r="J28" s="414">
        <f>+ｴ.廃酸!$AH$9</f>
        <v>0</v>
      </c>
      <c r="K28" s="414">
        <f>+ｵ.廃ｱﾙｶﾘ!$AH$9</f>
        <v>0</v>
      </c>
      <c r="L28" s="414">
        <f>+ｶ.廃ﾌﾟﾗ類!$AH$9</f>
        <v>0</v>
      </c>
      <c r="M28" s="414">
        <f>+ｷ.紙くず!$AH$9</f>
        <v>0</v>
      </c>
      <c r="N28" s="414">
        <f>+ｸ.木くず!$AH$9</f>
        <v>0</v>
      </c>
      <c r="O28" s="414">
        <f>+ｹ.繊維くず!$AH$9</f>
        <v>0</v>
      </c>
      <c r="P28" s="414">
        <f>+ｺ.動植物性残さ!$AH$9</f>
        <v>0</v>
      </c>
      <c r="Q28" s="414">
        <f>+ｻ.動物系固形不要物!$AH$9</f>
        <v>0</v>
      </c>
      <c r="R28" s="414">
        <f>+ｼ.ｺﾞﾑくず!$AH$9</f>
        <v>0</v>
      </c>
      <c r="S28" s="414">
        <f>+ｽ.金属くず!$AH$9</f>
        <v>0</v>
      </c>
      <c r="T28" s="414">
        <f>+ｾ.ｶﾞﾗｽ･ｺﾝｸﾘ･陶磁器くず!$AH$9</f>
        <v>0</v>
      </c>
      <c r="U28" s="414">
        <f>+ｿ.鉱さい!$AH$9</f>
        <v>0</v>
      </c>
      <c r="V28" s="414">
        <f>+ﾀ.がれき類!$AH$9</f>
        <v>0</v>
      </c>
      <c r="W28" s="414">
        <f>+ﾁ.動物のふん尿!$AH$9</f>
        <v>0</v>
      </c>
      <c r="X28" s="414">
        <f>+ﾂ.動物の死体!$AH$9</f>
        <v>0</v>
      </c>
      <c r="Y28" s="414">
        <f>+ﾃ.ばいじん!$AH$9</f>
        <v>0</v>
      </c>
      <c r="Z28" s="415">
        <f>+ﾄ.混合廃棄物その他!$AH$9</f>
        <v>0</v>
      </c>
      <c r="AA28" s="416">
        <f>SUM(G28:Z28)</f>
        <v>0</v>
      </c>
    </row>
    <row r="29" spans="2:27" ht="25.5" customHeight="1" x14ac:dyDescent="0.15">
      <c r="B29" s="182"/>
      <c r="C29" s="766"/>
      <c r="D29" s="755"/>
      <c r="E29" s="187" t="s">
        <v>36</v>
      </c>
      <c r="F29" s="230" t="s">
        <v>290</v>
      </c>
      <c r="G29" s="414">
        <f>+ｱ.燃え殻!$AH$12</f>
        <v>0</v>
      </c>
      <c r="H29" s="414">
        <f>+ｲ.汚泥!$AH$12</f>
        <v>0</v>
      </c>
      <c r="I29" s="414">
        <f>+ｳ.廃油!$AH$12</f>
        <v>0</v>
      </c>
      <c r="J29" s="414">
        <f>+ｴ.廃酸!$AH$12</f>
        <v>0</v>
      </c>
      <c r="K29" s="414">
        <f>+ｵ.廃ｱﾙｶﾘ!$AH$12</f>
        <v>0</v>
      </c>
      <c r="L29" s="414">
        <f>+ｶ.廃ﾌﾟﾗ類!$AH$12</f>
        <v>0</v>
      </c>
      <c r="M29" s="414">
        <f>+ｷ.紙くず!$AH$12</f>
        <v>0</v>
      </c>
      <c r="N29" s="414">
        <f>+ｸ.木くず!$AH$12</f>
        <v>0</v>
      </c>
      <c r="O29" s="414">
        <f>+ｹ.繊維くず!$AH$12</f>
        <v>0</v>
      </c>
      <c r="P29" s="414">
        <f>+ｺ.動植物性残さ!$AH$12</f>
        <v>0</v>
      </c>
      <c r="Q29" s="414">
        <f>+ｻ.動物系固形不要物!$AH$12</f>
        <v>0</v>
      </c>
      <c r="R29" s="414">
        <f>+ｼ.ｺﾞﾑくず!$AH$12</f>
        <v>0</v>
      </c>
      <c r="S29" s="414">
        <f>+ｽ.金属くず!$AH$12</f>
        <v>0</v>
      </c>
      <c r="T29" s="414">
        <f>+ｾ.ｶﾞﾗｽ･ｺﾝｸﾘ･陶磁器くず!$AH$12</f>
        <v>0</v>
      </c>
      <c r="U29" s="414">
        <f>+ｿ.鉱さい!$AH$12</f>
        <v>0</v>
      </c>
      <c r="V29" s="414">
        <f>+ﾀ.がれき類!$AH$12</f>
        <v>0</v>
      </c>
      <c r="W29" s="414">
        <f>+ﾁ.動物のふん尿!$AH$12</f>
        <v>0</v>
      </c>
      <c r="X29" s="414">
        <f>+ﾂ.動物の死体!$AH$12</f>
        <v>0</v>
      </c>
      <c r="Y29" s="414">
        <f>+ﾃ.ばいじん!$AH$12</f>
        <v>0</v>
      </c>
      <c r="Z29" s="415">
        <f>+ﾄ.混合廃棄物その他!$AH$12</f>
        <v>0</v>
      </c>
      <c r="AA29" s="416">
        <f>SUM(G29:Z29)</f>
        <v>0</v>
      </c>
    </row>
    <row r="30" spans="2:27" ht="24.6" customHeight="1" x14ac:dyDescent="0.15">
      <c r="B30" s="184" t="s">
        <v>352</v>
      </c>
      <c r="C30" s="766"/>
      <c r="D30" s="756"/>
      <c r="E30" s="187" t="s">
        <v>266</v>
      </c>
      <c r="F30" s="465" t="s">
        <v>291</v>
      </c>
      <c r="G30" s="429">
        <f>+ｱ.燃え殻!$AH$15</f>
        <v>0</v>
      </c>
      <c r="H30" s="429">
        <f>+ｲ.汚泥!$AH$15</f>
        <v>0</v>
      </c>
      <c r="I30" s="429">
        <f>+ｳ.廃油!$AH$15</f>
        <v>0</v>
      </c>
      <c r="J30" s="429">
        <f>+ｴ.廃酸!$AH$15</f>
        <v>0</v>
      </c>
      <c r="K30" s="429">
        <f>+ｵ.廃ｱﾙｶﾘ!$AH$15</f>
        <v>0</v>
      </c>
      <c r="L30" s="429">
        <f>+ｶ.廃ﾌﾟﾗ類!$AH$15</f>
        <v>0</v>
      </c>
      <c r="M30" s="429">
        <f>+ｷ.紙くず!$AH$15</f>
        <v>0</v>
      </c>
      <c r="N30" s="429">
        <f>+ｸ.木くず!$AH$15</f>
        <v>0</v>
      </c>
      <c r="O30" s="429">
        <f>+ｹ.繊維くず!$AH$15</f>
        <v>0</v>
      </c>
      <c r="P30" s="429">
        <f>+ｺ.動植物性残さ!$AH$15</f>
        <v>0</v>
      </c>
      <c r="Q30" s="429">
        <f>+ｻ.動物系固形不要物!$AH$15</f>
        <v>0</v>
      </c>
      <c r="R30" s="429">
        <f>+ｼ.ｺﾞﾑくず!$AH$15</f>
        <v>0</v>
      </c>
      <c r="S30" s="429">
        <f>+ｽ.金属くず!$AH$15</f>
        <v>0</v>
      </c>
      <c r="T30" s="429">
        <f>+ｾ.ｶﾞﾗｽ･ｺﾝｸﾘ･陶磁器くず!$AH$15</f>
        <v>0</v>
      </c>
      <c r="U30" s="429">
        <f>+ｿ.鉱さい!$AH$15</f>
        <v>0</v>
      </c>
      <c r="V30" s="429">
        <f>+ﾀ.がれき類!$AH$15</f>
        <v>0</v>
      </c>
      <c r="W30" s="429">
        <f>+ﾁ.動物のふん尿!$AH$15</f>
        <v>0</v>
      </c>
      <c r="X30" s="429">
        <f>+ﾂ.動物の死体!$AH$15</f>
        <v>0</v>
      </c>
      <c r="Y30" s="429">
        <f>+ﾃ.ばいじん!$AH$15</f>
        <v>0</v>
      </c>
      <c r="Z30" s="430">
        <f>+ﾄ.混合廃棄物その他!$AH$15</f>
        <v>0</v>
      </c>
      <c r="AA30" s="431">
        <f>SUM(G30:Z30)</f>
        <v>0</v>
      </c>
    </row>
    <row r="31" spans="2:27" ht="24" customHeight="1" x14ac:dyDescent="0.15">
      <c r="B31" s="184" t="s">
        <v>353</v>
      </c>
      <c r="C31" s="766"/>
      <c r="D31" s="136" t="s">
        <v>178</v>
      </c>
      <c r="E31" s="761" t="s">
        <v>293</v>
      </c>
      <c r="F31" s="762"/>
      <c r="G31" s="426">
        <f t="shared" ref="G31:Z31" si="6">+G32+G36</f>
        <v>0</v>
      </c>
      <c r="H31" s="426">
        <f t="shared" si="6"/>
        <v>0</v>
      </c>
      <c r="I31" s="426">
        <f t="shared" si="6"/>
        <v>0</v>
      </c>
      <c r="J31" s="426">
        <f t="shared" si="6"/>
        <v>0</v>
      </c>
      <c r="K31" s="426">
        <f t="shared" si="6"/>
        <v>0</v>
      </c>
      <c r="L31" s="426">
        <f t="shared" si="6"/>
        <v>0</v>
      </c>
      <c r="M31" s="426">
        <f t="shared" si="6"/>
        <v>0</v>
      </c>
      <c r="N31" s="426">
        <f t="shared" si="6"/>
        <v>0</v>
      </c>
      <c r="O31" s="426">
        <f t="shared" si="6"/>
        <v>0</v>
      </c>
      <c r="P31" s="426">
        <f t="shared" si="6"/>
        <v>0</v>
      </c>
      <c r="Q31" s="426">
        <f t="shared" si="6"/>
        <v>0</v>
      </c>
      <c r="R31" s="426">
        <f t="shared" si="6"/>
        <v>0</v>
      </c>
      <c r="S31" s="426">
        <f t="shared" si="6"/>
        <v>0</v>
      </c>
      <c r="T31" s="426">
        <f t="shared" si="6"/>
        <v>0</v>
      </c>
      <c r="U31" s="426">
        <f t="shared" si="6"/>
        <v>0</v>
      </c>
      <c r="V31" s="426">
        <f t="shared" si="6"/>
        <v>0</v>
      </c>
      <c r="W31" s="426">
        <f t="shared" si="6"/>
        <v>0</v>
      </c>
      <c r="X31" s="426">
        <f t="shared" si="6"/>
        <v>0</v>
      </c>
      <c r="Y31" s="426">
        <f t="shared" si="6"/>
        <v>0</v>
      </c>
      <c r="Z31" s="427">
        <f t="shared" si="6"/>
        <v>0</v>
      </c>
      <c r="AA31" s="428">
        <f t="shared" si="4"/>
        <v>0</v>
      </c>
    </row>
    <row r="32" spans="2:27" ht="24" customHeight="1" x14ac:dyDescent="0.15">
      <c r="B32" s="184">
        <v>5</v>
      </c>
      <c r="C32" s="137"/>
      <c r="D32" s="228"/>
      <c r="E32" s="223" t="s">
        <v>265</v>
      </c>
      <c r="F32" s="469"/>
      <c r="G32" s="432">
        <f t="shared" ref="G32:Z32" si="7">SUM(G33:G35)</f>
        <v>0</v>
      </c>
      <c r="H32" s="432">
        <f t="shared" si="7"/>
        <v>0</v>
      </c>
      <c r="I32" s="432">
        <f t="shared" si="7"/>
        <v>0</v>
      </c>
      <c r="J32" s="432">
        <f t="shared" si="7"/>
        <v>0</v>
      </c>
      <c r="K32" s="432">
        <f t="shared" si="7"/>
        <v>0</v>
      </c>
      <c r="L32" s="432">
        <f t="shared" si="7"/>
        <v>0</v>
      </c>
      <c r="M32" s="432">
        <f t="shared" si="7"/>
        <v>0</v>
      </c>
      <c r="N32" s="432">
        <f t="shared" si="7"/>
        <v>0</v>
      </c>
      <c r="O32" s="432">
        <f t="shared" si="7"/>
        <v>0</v>
      </c>
      <c r="P32" s="432">
        <f t="shared" si="7"/>
        <v>0</v>
      </c>
      <c r="Q32" s="432">
        <f t="shared" si="7"/>
        <v>0</v>
      </c>
      <c r="R32" s="432">
        <f t="shared" si="7"/>
        <v>0</v>
      </c>
      <c r="S32" s="432">
        <f t="shared" si="7"/>
        <v>0</v>
      </c>
      <c r="T32" s="432">
        <f t="shared" si="7"/>
        <v>0</v>
      </c>
      <c r="U32" s="432">
        <f t="shared" si="7"/>
        <v>0</v>
      </c>
      <c r="V32" s="432">
        <f t="shared" si="7"/>
        <v>0</v>
      </c>
      <c r="W32" s="432">
        <f t="shared" si="7"/>
        <v>0</v>
      </c>
      <c r="X32" s="432">
        <f t="shared" si="7"/>
        <v>0</v>
      </c>
      <c r="Y32" s="432">
        <f t="shared" si="7"/>
        <v>0</v>
      </c>
      <c r="Z32" s="433">
        <f t="shared" si="7"/>
        <v>0</v>
      </c>
      <c r="AA32" s="434">
        <f t="shared" si="4"/>
        <v>0</v>
      </c>
    </row>
    <row r="33" spans="2:27" ht="24" customHeight="1" x14ac:dyDescent="0.15">
      <c r="B33" s="184" t="s">
        <v>228</v>
      </c>
      <c r="C33" s="137"/>
      <c r="D33" s="226"/>
      <c r="E33" s="221"/>
      <c r="F33" s="219" t="s">
        <v>235</v>
      </c>
      <c r="G33" s="435">
        <f>+ｱ.燃え殻!$AU$16</f>
        <v>0</v>
      </c>
      <c r="H33" s="435">
        <f>+ｲ.汚泥!$AU$16</f>
        <v>0</v>
      </c>
      <c r="I33" s="435">
        <f>+ｳ.廃油!$AU$16</f>
        <v>0</v>
      </c>
      <c r="J33" s="435">
        <f>+ｴ.廃酸!$AU$16</f>
        <v>0</v>
      </c>
      <c r="K33" s="435">
        <f>+ｵ.廃ｱﾙｶﾘ!$AU$16</f>
        <v>0</v>
      </c>
      <c r="L33" s="435">
        <f>+ｶ.廃ﾌﾟﾗ類!$AU$16</f>
        <v>0</v>
      </c>
      <c r="M33" s="435">
        <f>+ｷ.紙くず!$AU$16</f>
        <v>0</v>
      </c>
      <c r="N33" s="435">
        <f>+ｸ.木くず!$AU$16</f>
        <v>0</v>
      </c>
      <c r="O33" s="435">
        <f>+ｹ.繊維くず!$AU$16</f>
        <v>0</v>
      </c>
      <c r="P33" s="435">
        <f>+ｺ.動植物性残さ!$AU$16</f>
        <v>0</v>
      </c>
      <c r="Q33" s="435">
        <f>+ｻ.動物系固形不要物!$AU$16</f>
        <v>0</v>
      </c>
      <c r="R33" s="435">
        <f>+ｼ.ｺﾞﾑくず!$AU$16</f>
        <v>0</v>
      </c>
      <c r="S33" s="435">
        <f>+ｽ.金属くず!$AU$16</f>
        <v>0</v>
      </c>
      <c r="T33" s="435">
        <f>+ｾ.ｶﾞﾗｽ･ｺﾝｸﾘ･陶磁器くず!$AU$16</f>
        <v>0</v>
      </c>
      <c r="U33" s="435">
        <f>+ｿ.鉱さい!$AU$16</f>
        <v>0</v>
      </c>
      <c r="V33" s="435">
        <f>+ﾀ.がれき類!$AU$16</f>
        <v>0</v>
      </c>
      <c r="W33" s="435">
        <f>+ﾁ.動物のふん尿!$AU$16</f>
        <v>0</v>
      </c>
      <c r="X33" s="435">
        <f>+ﾂ.動物の死体!$AU$16</f>
        <v>0</v>
      </c>
      <c r="Y33" s="435">
        <f>+ﾃ.ばいじん!$AU$16</f>
        <v>0</v>
      </c>
      <c r="Z33" s="436">
        <f>+ﾄ.混合廃棄物その他!$AU$16</f>
        <v>0</v>
      </c>
      <c r="AA33" s="437">
        <f t="shared" si="4"/>
        <v>0</v>
      </c>
    </row>
    <row r="34" spans="2:27" ht="24" customHeight="1" x14ac:dyDescent="0.15">
      <c r="B34" s="184" t="s">
        <v>229</v>
      </c>
      <c r="C34" s="137"/>
      <c r="D34" s="226"/>
      <c r="E34" s="221"/>
      <c r="F34" s="219" t="s">
        <v>261</v>
      </c>
      <c r="G34" s="435">
        <f>+ｱ.燃え殻!$AU$17</f>
        <v>0</v>
      </c>
      <c r="H34" s="435">
        <f>+ｲ.汚泥!$AU$17</f>
        <v>0</v>
      </c>
      <c r="I34" s="435">
        <f>+ｳ.廃油!$AU$17</f>
        <v>0</v>
      </c>
      <c r="J34" s="435">
        <f>+ｴ.廃酸!$AU$17</f>
        <v>0</v>
      </c>
      <c r="K34" s="435">
        <f>+ｵ.廃ｱﾙｶﾘ!$AU$17</f>
        <v>0</v>
      </c>
      <c r="L34" s="435">
        <f>+ｶ.廃ﾌﾟﾗ類!$AU$17</f>
        <v>0</v>
      </c>
      <c r="M34" s="435">
        <f>+ｷ.紙くず!$AU$17</f>
        <v>0</v>
      </c>
      <c r="N34" s="435">
        <f>+ｸ.木くず!$AU$17</f>
        <v>0</v>
      </c>
      <c r="O34" s="435">
        <f>+ｹ.繊維くず!$AU$17</f>
        <v>0</v>
      </c>
      <c r="P34" s="435">
        <f>+ｺ.動植物性残さ!$AU$17</f>
        <v>0</v>
      </c>
      <c r="Q34" s="435">
        <f>+ｻ.動物系固形不要物!$AU$17</f>
        <v>0</v>
      </c>
      <c r="R34" s="435">
        <f>+ｼ.ｺﾞﾑくず!$AU$17</f>
        <v>0</v>
      </c>
      <c r="S34" s="435">
        <f>+ｽ.金属くず!$AU$17</f>
        <v>0</v>
      </c>
      <c r="T34" s="435">
        <f>+ｾ.ｶﾞﾗｽ･ｺﾝｸﾘ･陶磁器くず!$AU$17</f>
        <v>0</v>
      </c>
      <c r="U34" s="435">
        <f>+ｿ.鉱さい!$AU$17</f>
        <v>0</v>
      </c>
      <c r="V34" s="435">
        <f>+ﾀ.がれき類!$AU$17</f>
        <v>0</v>
      </c>
      <c r="W34" s="435">
        <f>+ﾁ.動物のふん尿!$AU$17</f>
        <v>0</v>
      </c>
      <c r="X34" s="435">
        <f>+ﾂ.動物の死体!$AU$17</f>
        <v>0</v>
      </c>
      <c r="Y34" s="435">
        <f>+ﾃ.ばいじん!$AU$17</f>
        <v>0</v>
      </c>
      <c r="Z34" s="436">
        <f>+ﾄ.混合廃棄物その他!$AU$17</f>
        <v>0</v>
      </c>
      <c r="AA34" s="437">
        <f t="shared" si="4"/>
        <v>0</v>
      </c>
    </row>
    <row r="35" spans="2:27" ht="24" customHeight="1" x14ac:dyDescent="0.15">
      <c r="B35" s="184" t="s">
        <v>230</v>
      </c>
      <c r="C35" s="137"/>
      <c r="D35" s="226"/>
      <c r="E35" s="222"/>
      <c r="F35" s="219" t="s">
        <v>260</v>
      </c>
      <c r="G35" s="435">
        <f>+ｱ.燃え殻!$AU$18</f>
        <v>0</v>
      </c>
      <c r="H35" s="435">
        <f>+ｲ.汚泥!$AU$18</f>
        <v>0</v>
      </c>
      <c r="I35" s="435">
        <f>+ｳ.廃油!$AU$18</f>
        <v>0</v>
      </c>
      <c r="J35" s="435">
        <f>+ｴ.廃酸!$AU$18</f>
        <v>0</v>
      </c>
      <c r="K35" s="435">
        <f>+ｵ.廃ｱﾙｶﾘ!$AU$18</f>
        <v>0</v>
      </c>
      <c r="L35" s="435">
        <f>+ｶ.廃ﾌﾟﾗ類!$AU$18</f>
        <v>0</v>
      </c>
      <c r="M35" s="435">
        <f>+ｷ.紙くず!$AU$18</f>
        <v>0</v>
      </c>
      <c r="N35" s="435">
        <f>+ｸ.木くず!$AU$18</f>
        <v>0</v>
      </c>
      <c r="O35" s="435">
        <f>+ｹ.繊維くず!$AU$18</f>
        <v>0</v>
      </c>
      <c r="P35" s="435">
        <f>+ｺ.動植物性残さ!$AU$18</f>
        <v>0</v>
      </c>
      <c r="Q35" s="435">
        <f>+ｻ.動物系固形不要物!$AU$18</f>
        <v>0</v>
      </c>
      <c r="R35" s="435">
        <f>+ｼ.ｺﾞﾑくず!$AU$18</f>
        <v>0</v>
      </c>
      <c r="S35" s="435">
        <f>+ｽ.金属くず!$AU$18</f>
        <v>0</v>
      </c>
      <c r="T35" s="435">
        <f>+ｾ.ｶﾞﾗｽ･ｺﾝｸﾘ･陶磁器くず!$AU$18</f>
        <v>0</v>
      </c>
      <c r="U35" s="435">
        <f>+ｿ.鉱さい!$AU$18</f>
        <v>0</v>
      </c>
      <c r="V35" s="435">
        <f>+ﾀ.がれき類!$AU$18</f>
        <v>0</v>
      </c>
      <c r="W35" s="435">
        <f>+ﾁ.動物のふん尿!$AU$18</f>
        <v>0</v>
      </c>
      <c r="X35" s="435">
        <f>+ﾂ.動物の死体!$AU$18</f>
        <v>0</v>
      </c>
      <c r="Y35" s="435">
        <f>+ﾃ.ばいじん!$AU$18</f>
        <v>0</v>
      </c>
      <c r="Z35" s="436">
        <f>+ﾄ.混合廃棄物その他!$AU$18</f>
        <v>0</v>
      </c>
      <c r="AA35" s="437">
        <f t="shared" si="4"/>
        <v>0</v>
      </c>
    </row>
    <row r="36" spans="2:27" ht="24" customHeight="1" thickBot="1" x14ac:dyDescent="0.2">
      <c r="B36" s="184" t="s">
        <v>231</v>
      </c>
      <c r="C36" s="231"/>
      <c r="D36" s="232"/>
      <c r="E36" s="233" t="s">
        <v>264</v>
      </c>
      <c r="F36" s="466"/>
      <c r="G36" s="438">
        <f>+ｱ.燃え殻!$AO$21</f>
        <v>0</v>
      </c>
      <c r="H36" s="438">
        <f>+ｲ.汚泥!$AO$21</f>
        <v>0</v>
      </c>
      <c r="I36" s="438">
        <f>+ｳ.廃油!$AO$21</f>
        <v>0</v>
      </c>
      <c r="J36" s="438">
        <f>+ｴ.廃酸!$AO$21</f>
        <v>0</v>
      </c>
      <c r="K36" s="438">
        <f>+ｵ.廃ｱﾙｶﾘ!$AO$21</f>
        <v>0</v>
      </c>
      <c r="L36" s="438">
        <f>+ｶ.廃ﾌﾟﾗ類!$AO$21</f>
        <v>0</v>
      </c>
      <c r="M36" s="438">
        <f>+ｷ.紙くず!$AO$21</f>
        <v>0</v>
      </c>
      <c r="N36" s="438">
        <f>+ｸ.木くず!$AO$21</f>
        <v>0</v>
      </c>
      <c r="O36" s="438">
        <f>+ｹ.繊維くず!$AO$21</f>
        <v>0</v>
      </c>
      <c r="P36" s="438">
        <f>+ｺ.動植物性残さ!$AO$21</f>
        <v>0</v>
      </c>
      <c r="Q36" s="438">
        <f>+ｻ.動物系固形不要物!$AO$21</f>
        <v>0</v>
      </c>
      <c r="R36" s="438">
        <f>+ｼ.ｺﾞﾑくず!$AO$21</f>
        <v>0</v>
      </c>
      <c r="S36" s="438">
        <f>+ｽ.金属くず!$AO$21</f>
        <v>0</v>
      </c>
      <c r="T36" s="438">
        <f>+ｾ.ｶﾞﾗｽ･ｺﾝｸﾘ･陶磁器くず!$AO$21</f>
        <v>0</v>
      </c>
      <c r="U36" s="438">
        <f>+ｿ.鉱さい!$AO$21</f>
        <v>0</v>
      </c>
      <c r="V36" s="438">
        <f>+ﾀ.がれき類!$AO$21</f>
        <v>0</v>
      </c>
      <c r="W36" s="438">
        <f>+ﾁ.動物のふん尿!$AO$21</f>
        <v>0</v>
      </c>
      <c r="X36" s="438">
        <f>+ﾂ.動物の死体!$AO$21</f>
        <v>0</v>
      </c>
      <c r="Y36" s="438">
        <f>+ﾃ.ばいじん!$AO$21</f>
        <v>0</v>
      </c>
      <c r="Z36" s="439">
        <f>+ﾄ.混合廃棄物その他!$AO$21</f>
        <v>0</v>
      </c>
      <c r="AA36" s="440">
        <f>SUM(G36:Z36)</f>
        <v>0</v>
      </c>
    </row>
    <row r="37" spans="2:27" ht="24" customHeight="1" x14ac:dyDescent="0.15">
      <c r="B37" s="182"/>
      <c r="C37" s="752" t="s">
        <v>173</v>
      </c>
      <c r="D37" s="136" t="s">
        <v>179</v>
      </c>
      <c r="E37" s="759" t="s">
        <v>236</v>
      </c>
      <c r="F37" s="760"/>
      <c r="G37" s="441">
        <f t="shared" ref="G37:Z37" si="8">+G38+G42</f>
        <v>0</v>
      </c>
      <c r="H37" s="441">
        <f t="shared" si="8"/>
        <v>0</v>
      </c>
      <c r="I37" s="441">
        <f t="shared" si="8"/>
        <v>0</v>
      </c>
      <c r="J37" s="441">
        <f t="shared" si="8"/>
        <v>0</v>
      </c>
      <c r="K37" s="441">
        <f t="shared" si="8"/>
        <v>0</v>
      </c>
      <c r="L37" s="441">
        <f t="shared" si="8"/>
        <v>0</v>
      </c>
      <c r="M37" s="441">
        <f t="shared" si="8"/>
        <v>0.1</v>
      </c>
      <c r="N37" s="441">
        <f t="shared" si="8"/>
        <v>0</v>
      </c>
      <c r="O37" s="441">
        <f t="shared" si="8"/>
        <v>0</v>
      </c>
      <c r="P37" s="441">
        <f t="shared" si="8"/>
        <v>0</v>
      </c>
      <c r="Q37" s="441">
        <f t="shared" si="8"/>
        <v>0</v>
      </c>
      <c r="R37" s="441">
        <f t="shared" si="8"/>
        <v>0</v>
      </c>
      <c r="S37" s="441">
        <f t="shared" si="8"/>
        <v>1.4</v>
      </c>
      <c r="T37" s="441">
        <f t="shared" si="8"/>
        <v>1.7</v>
      </c>
      <c r="U37" s="441">
        <f t="shared" si="8"/>
        <v>0</v>
      </c>
      <c r="V37" s="441">
        <f t="shared" si="8"/>
        <v>0</v>
      </c>
      <c r="W37" s="441">
        <f t="shared" si="8"/>
        <v>0</v>
      </c>
      <c r="X37" s="441">
        <f t="shared" si="8"/>
        <v>0</v>
      </c>
      <c r="Y37" s="441">
        <f t="shared" si="8"/>
        <v>0</v>
      </c>
      <c r="Z37" s="442">
        <f t="shared" si="8"/>
        <v>0.9</v>
      </c>
      <c r="AA37" s="443">
        <f t="shared" si="4"/>
        <v>4.1000000000000005</v>
      </c>
    </row>
    <row r="38" spans="2:27" ht="24" customHeight="1" x14ac:dyDescent="0.15">
      <c r="B38" s="182"/>
      <c r="C38" s="752"/>
      <c r="D38" s="225"/>
      <c r="E38" s="223" t="s">
        <v>262</v>
      </c>
      <c r="F38" s="469"/>
      <c r="G38" s="432">
        <f t="shared" ref="G38:Z38" si="9">SUM(G39:G41)</f>
        <v>0</v>
      </c>
      <c r="H38" s="432">
        <f t="shared" si="9"/>
        <v>0</v>
      </c>
      <c r="I38" s="432">
        <f t="shared" si="9"/>
        <v>0</v>
      </c>
      <c r="J38" s="432">
        <f t="shared" si="9"/>
        <v>0</v>
      </c>
      <c r="K38" s="432">
        <f t="shared" si="9"/>
        <v>0</v>
      </c>
      <c r="L38" s="432">
        <f t="shared" si="9"/>
        <v>0</v>
      </c>
      <c r="M38" s="432">
        <f t="shared" si="9"/>
        <v>0.1</v>
      </c>
      <c r="N38" s="432">
        <f t="shared" si="9"/>
        <v>0</v>
      </c>
      <c r="O38" s="432">
        <f t="shared" si="9"/>
        <v>0</v>
      </c>
      <c r="P38" s="432">
        <f t="shared" si="9"/>
        <v>0</v>
      </c>
      <c r="Q38" s="432">
        <f t="shared" si="9"/>
        <v>0</v>
      </c>
      <c r="R38" s="432">
        <f t="shared" si="9"/>
        <v>0</v>
      </c>
      <c r="S38" s="432">
        <f t="shared" si="9"/>
        <v>1.4</v>
      </c>
      <c r="T38" s="432">
        <f t="shared" si="9"/>
        <v>1.7</v>
      </c>
      <c r="U38" s="432">
        <f t="shared" si="9"/>
        <v>0</v>
      </c>
      <c r="V38" s="432">
        <f t="shared" si="9"/>
        <v>0</v>
      </c>
      <c r="W38" s="432">
        <f t="shared" si="9"/>
        <v>0</v>
      </c>
      <c r="X38" s="432">
        <f t="shared" si="9"/>
        <v>0</v>
      </c>
      <c r="Y38" s="432">
        <f t="shared" si="9"/>
        <v>0</v>
      </c>
      <c r="Z38" s="433">
        <f t="shared" si="9"/>
        <v>0.9</v>
      </c>
      <c r="AA38" s="434">
        <f t="shared" si="4"/>
        <v>4.1000000000000005</v>
      </c>
    </row>
    <row r="39" spans="2:27" ht="24" customHeight="1" x14ac:dyDescent="0.15">
      <c r="B39" s="182"/>
      <c r="C39" s="752"/>
      <c r="D39" s="226"/>
      <c r="E39" s="221"/>
      <c r="F39" s="219" t="s">
        <v>235</v>
      </c>
      <c r="G39" s="435">
        <f>+ｱ.燃え殻!$AA$28</f>
        <v>0</v>
      </c>
      <c r="H39" s="435">
        <f>+ｲ.汚泥!$AA$28</f>
        <v>0</v>
      </c>
      <c r="I39" s="435">
        <f>+ｳ.廃油!$AA$28</f>
        <v>0</v>
      </c>
      <c r="J39" s="435">
        <f>+ｴ.廃酸!$AA$28</f>
        <v>0</v>
      </c>
      <c r="K39" s="435">
        <f>+ｵ.廃ｱﾙｶﾘ!$AA$28</f>
        <v>0</v>
      </c>
      <c r="L39" s="435">
        <f>+ｶ.廃ﾌﾟﾗ類!$AA$28</f>
        <v>0</v>
      </c>
      <c r="M39" s="435">
        <f>+ｷ.紙くず!$AA$28</f>
        <v>0.1</v>
      </c>
      <c r="N39" s="435">
        <f>+ｸ.木くず!$AA$28</f>
        <v>0</v>
      </c>
      <c r="O39" s="435">
        <f>+ｹ.繊維くず!$AA$28</f>
        <v>0</v>
      </c>
      <c r="P39" s="435">
        <f>+ｺ.動植物性残さ!$AA$28</f>
        <v>0</v>
      </c>
      <c r="Q39" s="435">
        <f>+ｻ.動物系固形不要物!$AA$28</f>
        <v>0</v>
      </c>
      <c r="R39" s="435">
        <f>+ｼ.ｺﾞﾑくず!$AA$28</f>
        <v>0</v>
      </c>
      <c r="S39" s="435">
        <f>+ｽ.金属くず!$AA$28</f>
        <v>1.4</v>
      </c>
      <c r="T39" s="435">
        <f>+ｾ.ｶﾞﾗｽ･ｺﾝｸﾘ･陶磁器くず!$AA$28</f>
        <v>1.7</v>
      </c>
      <c r="U39" s="435">
        <f>+ｿ.鉱さい!$AA$28</f>
        <v>0</v>
      </c>
      <c r="V39" s="435">
        <f>+ﾀ.がれき類!$AA$28</f>
        <v>0</v>
      </c>
      <c r="W39" s="435">
        <f>+ﾁ.動物のふん尿!$AA$28</f>
        <v>0</v>
      </c>
      <c r="X39" s="435">
        <f>+ﾂ.動物の死体!$AA$28</f>
        <v>0</v>
      </c>
      <c r="Y39" s="435">
        <f>+ﾃ.ばいじん!$AA$28</f>
        <v>0</v>
      </c>
      <c r="Z39" s="436">
        <f>+ﾄ.混合廃棄物その他!$AA$28</f>
        <v>0.9</v>
      </c>
      <c r="AA39" s="437">
        <f t="shared" si="4"/>
        <v>4.1000000000000005</v>
      </c>
    </row>
    <row r="40" spans="2:27" ht="24" customHeight="1" x14ac:dyDescent="0.15">
      <c r="B40" s="182"/>
      <c r="C40" s="752"/>
      <c r="D40" s="226"/>
      <c r="E40" s="221"/>
      <c r="F40" s="219" t="s">
        <v>261</v>
      </c>
      <c r="G40" s="435">
        <f>+ｱ.燃え殻!$AA$29</f>
        <v>0</v>
      </c>
      <c r="H40" s="435">
        <f>+ｲ.汚泥!$AA$29</f>
        <v>0</v>
      </c>
      <c r="I40" s="435">
        <f>+ｳ.廃油!$AA$29</f>
        <v>0</v>
      </c>
      <c r="J40" s="435">
        <f>+ｴ.廃酸!$AA$29</f>
        <v>0</v>
      </c>
      <c r="K40" s="435">
        <f>+ｵ.廃ｱﾙｶﾘ!$AA$29</f>
        <v>0</v>
      </c>
      <c r="L40" s="435">
        <f>+ｶ.廃ﾌﾟﾗ類!$AA$29</f>
        <v>0</v>
      </c>
      <c r="M40" s="435">
        <f>+ｷ.紙くず!$AA$29</f>
        <v>0</v>
      </c>
      <c r="N40" s="435">
        <f>+ｸ.木くず!$AA$29</f>
        <v>0</v>
      </c>
      <c r="O40" s="435">
        <f>+ｹ.繊維くず!$AA$29</f>
        <v>0</v>
      </c>
      <c r="P40" s="435">
        <f>+ｺ.動植物性残さ!$AA$29</f>
        <v>0</v>
      </c>
      <c r="Q40" s="435">
        <f>+ｻ.動物系固形不要物!$AA$29</f>
        <v>0</v>
      </c>
      <c r="R40" s="435">
        <f>+ｼ.ｺﾞﾑくず!$AA$29</f>
        <v>0</v>
      </c>
      <c r="S40" s="435">
        <f>+ｽ.金属くず!$AA$29</f>
        <v>0</v>
      </c>
      <c r="T40" s="435">
        <f>+ｾ.ｶﾞﾗｽ･ｺﾝｸﾘ･陶磁器くず!$AA$29</f>
        <v>0</v>
      </c>
      <c r="U40" s="435">
        <f>+ｿ.鉱さい!$AA$29</f>
        <v>0</v>
      </c>
      <c r="V40" s="435">
        <f>+ﾀ.がれき類!$AA$29</f>
        <v>0</v>
      </c>
      <c r="W40" s="435">
        <f>+ﾁ.動物のふん尿!$AA$29</f>
        <v>0</v>
      </c>
      <c r="X40" s="435">
        <f>+ﾂ.動物の死体!$AA$29</f>
        <v>0</v>
      </c>
      <c r="Y40" s="435">
        <f>+ﾃ.ばいじん!$AA$29</f>
        <v>0</v>
      </c>
      <c r="Z40" s="436">
        <f>+ﾄ.混合廃棄物その他!$AA$29</f>
        <v>0</v>
      </c>
      <c r="AA40" s="437">
        <f t="shared" si="4"/>
        <v>0</v>
      </c>
    </row>
    <row r="41" spans="2:27" ht="24" customHeight="1" x14ac:dyDescent="0.15">
      <c r="B41" s="182"/>
      <c r="C41" s="752"/>
      <c r="D41" s="226"/>
      <c r="E41" s="222"/>
      <c r="F41" s="220" t="s">
        <v>260</v>
      </c>
      <c r="G41" s="435">
        <f>+ｱ.燃え殻!$AA$30</f>
        <v>0</v>
      </c>
      <c r="H41" s="435">
        <f>+ｲ.汚泥!$AA$30</f>
        <v>0</v>
      </c>
      <c r="I41" s="435">
        <f>+ｳ.廃油!$AA$30</f>
        <v>0</v>
      </c>
      <c r="J41" s="435">
        <f>+ｴ.廃酸!$AA$30</f>
        <v>0</v>
      </c>
      <c r="K41" s="435">
        <f>+ｵ.廃ｱﾙｶﾘ!$AA$30</f>
        <v>0</v>
      </c>
      <c r="L41" s="435">
        <f>+ｶ.廃ﾌﾟﾗ類!$AA$30</f>
        <v>0</v>
      </c>
      <c r="M41" s="435">
        <f>+ｷ.紙くず!$AA$30</f>
        <v>0</v>
      </c>
      <c r="N41" s="435">
        <f>+ｸ.木くず!$AA$30</f>
        <v>0</v>
      </c>
      <c r="O41" s="435">
        <f>+ｹ.繊維くず!$AA$30</f>
        <v>0</v>
      </c>
      <c r="P41" s="435">
        <f>+ｺ.動植物性残さ!$AA$30</f>
        <v>0</v>
      </c>
      <c r="Q41" s="435">
        <f>+ｻ.動物系固形不要物!$AA$30</f>
        <v>0</v>
      </c>
      <c r="R41" s="435">
        <f>+ｼ.ｺﾞﾑくず!$AA$30</f>
        <v>0</v>
      </c>
      <c r="S41" s="435">
        <f>+ｽ.金属くず!$AA$30</f>
        <v>0</v>
      </c>
      <c r="T41" s="435">
        <f>+ｾ.ｶﾞﾗｽ･ｺﾝｸﾘ･陶磁器くず!$AA$30</f>
        <v>0</v>
      </c>
      <c r="U41" s="435">
        <f>+ｿ.鉱さい!$AA$30</f>
        <v>0</v>
      </c>
      <c r="V41" s="435">
        <f>+ﾀ.がれき類!$AA$30</f>
        <v>0</v>
      </c>
      <c r="W41" s="435">
        <f>+ﾁ.動物のふん尿!$AA$30</f>
        <v>0</v>
      </c>
      <c r="X41" s="435">
        <f>+ﾂ.動物の死体!$AA$30</f>
        <v>0</v>
      </c>
      <c r="Y41" s="435">
        <f>+ﾃ.ばいじん!$AA$30</f>
        <v>0</v>
      </c>
      <c r="Z41" s="436">
        <f>+ﾄ.混合廃棄物その他!$AA$30</f>
        <v>0</v>
      </c>
      <c r="AA41" s="437">
        <f t="shared" si="4"/>
        <v>0</v>
      </c>
    </row>
    <row r="42" spans="2:27" ht="24" customHeight="1" thickBot="1" x14ac:dyDescent="0.2">
      <c r="B42" s="182"/>
      <c r="C42" s="753"/>
      <c r="D42" s="227"/>
      <c r="E42" s="224" t="s">
        <v>263</v>
      </c>
      <c r="F42" s="469"/>
      <c r="G42" s="438">
        <f>+ｱ.燃え殻!$R$33</f>
        <v>0</v>
      </c>
      <c r="H42" s="438">
        <f>+ｲ.汚泥!$R$33</f>
        <v>0</v>
      </c>
      <c r="I42" s="438">
        <f>+ｳ.廃油!$R$33</f>
        <v>0</v>
      </c>
      <c r="J42" s="438">
        <f>+ｴ.廃酸!$R$33</f>
        <v>0</v>
      </c>
      <c r="K42" s="438">
        <f>+ｵ.廃ｱﾙｶﾘ!$R$33</f>
        <v>0</v>
      </c>
      <c r="L42" s="438">
        <f>+ｶ.廃ﾌﾟﾗ類!$R$33</f>
        <v>0</v>
      </c>
      <c r="M42" s="438">
        <f>+ｷ.紙くず!$R$33</f>
        <v>0</v>
      </c>
      <c r="N42" s="438">
        <f>+ｸ.木くず!$R$33</f>
        <v>0</v>
      </c>
      <c r="O42" s="438">
        <f>+ｹ.繊維くず!$R$33</f>
        <v>0</v>
      </c>
      <c r="P42" s="438">
        <f>+ｺ.動植物性残さ!$R$33</f>
        <v>0</v>
      </c>
      <c r="Q42" s="438">
        <f>+ｻ.動物系固形不要物!$R$33</f>
        <v>0</v>
      </c>
      <c r="R42" s="438">
        <f>+ｼ.ｺﾞﾑくず!$R$33</f>
        <v>0</v>
      </c>
      <c r="S42" s="438">
        <f>+ｽ.金属くず!$R$33</f>
        <v>0</v>
      </c>
      <c r="T42" s="438">
        <f>+ｾ.ｶﾞﾗｽ･ｺﾝｸﾘ･陶磁器くず!$R$33</f>
        <v>0</v>
      </c>
      <c r="U42" s="438">
        <f>+ｿ.鉱さい!$R$33</f>
        <v>0</v>
      </c>
      <c r="V42" s="438">
        <f>+ﾀ.がれき類!$R$33</f>
        <v>0</v>
      </c>
      <c r="W42" s="438">
        <f>+ﾁ.動物のふん尿!$R$33</f>
        <v>0</v>
      </c>
      <c r="X42" s="438">
        <f>+ﾂ.動物の死体!$R$33</f>
        <v>0</v>
      </c>
      <c r="Y42" s="438">
        <f>+ﾃ.ばいじん!$R$33</f>
        <v>0</v>
      </c>
      <c r="Z42" s="439">
        <f>+ﾄ.混合廃棄物その他!$R$33</f>
        <v>0</v>
      </c>
      <c r="AA42" s="440">
        <f>SUM(G42:Z42)</f>
        <v>0</v>
      </c>
    </row>
    <row r="43" spans="2:27" ht="24" customHeight="1" x14ac:dyDescent="0.15">
      <c r="B43" s="182"/>
      <c r="C43" s="135" t="s">
        <v>237</v>
      </c>
      <c r="D43" s="757" t="s">
        <v>294</v>
      </c>
      <c r="E43" s="757"/>
      <c r="F43" s="758"/>
      <c r="G43" s="444">
        <f>+ｱ.燃え殻!$AL$27</f>
        <v>0</v>
      </c>
      <c r="H43" s="444">
        <f>+ｲ.汚泥!$AL$27</f>
        <v>0</v>
      </c>
      <c r="I43" s="444">
        <f>+ｳ.廃油!$AL$27</f>
        <v>0</v>
      </c>
      <c r="J43" s="444">
        <f>+ｴ.廃酸!$AL$27</f>
        <v>0</v>
      </c>
      <c r="K43" s="444">
        <f>+ｵ.廃ｱﾙｶﾘ!$AL$27</f>
        <v>0</v>
      </c>
      <c r="L43" s="444">
        <f>+ｶ.廃ﾌﾟﾗ類!$AL$27</f>
        <v>0</v>
      </c>
      <c r="M43" s="444">
        <f>+ｷ.紙くず!$AL$27</f>
        <v>0.1</v>
      </c>
      <c r="N43" s="444">
        <f>+ｸ.木くず!$AL$27</f>
        <v>0</v>
      </c>
      <c r="O43" s="444">
        <f>+ｹ.繊維くず!$AL$27</f>
        <v>0</v>
      </c>
      <c r="P43" s="444">
        <f>+ｺ.動植物性残さ!$AL$27</f>
        <v>0</v>
      </c>
      <c r="Q43" s="444">
        <f>+ｻ.動物系固形不要物!$AL$27</f>
        <v>0</v>
      </c>
      <c r="R43" s="444">
        <f>+ｼ.ｺﾞﾑくず!$AL$27</f>
        <v>0</v>
      </c>
      <c r="S43" s="444">
        <f>+ｽ.金属くず!$AL$27</f>
        <v>1.4</v>
      </c>
      <c r="T43" s="444">
        <f>+ｾ.ｶﾞﾗｽ･ｺﾝｸﾘ･陶磁器くず!$AL$27</f>
        <v>1.7</v>
      </c>
      <c r="U43" s="444">
        <f>+ｿ.鉱さい!$AL$27</f>
        <v>0</v>
      </c>
      <c r="V43" s="444">
        <f>+ﾀ.がれき類!$AL$27</f>
        <v>0</v>
      </c>
      <c r="W43" s="444">
        <f>+ﾁ.動物のふん尿!$AL$27</f>
        <v>0</v>
      </c>
      <c r="X43" s="444">
        <f>+ﾂ.動物の死体!$AL$27</f>
        <v>0</v>
      </c>
      <c r="Y43" s="444">
        <f>+ﾃ.ばいじん!$AL$27</f>
        <v>0</v>
      </c>
      <c r="Z43" s="445">
        <f>+ﾄ.混合廃棄物その他!$AL$27</f>
        <v>0.9</v>
      </c>
      <c r="AA43" s="446">
        <f t="shared" si="4"/>
        <v>4.1000000000000005</v>
      </c>
    </row>
    <row r="44" spans="2:27" ht="24" customHeight="1" x14ac:dyDescent="0.15">
      <c r="B44" s="182"/>
      <c r="C44" s="189"/>
      <c r="D44" s="187" t="s">
        <v>188</v>
      </c>
      <c r="E44" s="761" t="s">
        <v>238</v>
      </c>
      <c r="F44" s="762"/>
      <c r="G44" s="447">
        <f>+ｱ.燃え殻!$AL$30</f>
        <v>0</v>
      </c>
      <c r="H44" s="447">
        <f>+ｲ.汚泥!$AL$30</f>
        <v>0</v>
      </c>
      <c r="I44" s="447">
        <f>+ｳ.廃油!$AL$30</f>
        <v>0</v>
      </c>
      <c r="J44" s="447">
        <f>+ｴ.廃酸!$AL$30</f>
        <v>0</v>
      </c>
      <c r="K44" s="447">
        <f>+ｵ.廃ｱﾙｶﾘ!$AL$30</f>
        <v>0</v>
      </c>
      <c r="L44" s="447">
        <f>+ｶ.廃ﾌﾟﾗ類!$AL$30</f>
        <v>0</v>
      </c>
      <c r="M44" s="447">
        <f>+ｷ.紙くず!$AL$30</f>
        <v>0.1</v>
      </c>
      <c r="N44" s="447">
        <f>+ｸ.木くず!$AL$30</f>
        <v>0</v>
      </c>
      <c r="O44" s="447">
        <f>+ｹ.繊維くず!$AL$30</f>
        <v>0</v>
      </c>
      <c r="P44" s="447">
        <f>+ｺ.動植物性残さ!$AL$30</f>
        <v>0</v>
      </c>
      <c r="Q44" s="447">
        <f>+ｻ.動物系固形不要物!$AL$30</f>
        <v>0</v>
      </c>
      <c r="R44" s="447">
        <f>+ｼ.ｺﾞﾑくず!$AL$30</f>
        <v>0</v>
      </c>
      <c r="S44" s="447">
        <f>+ｽ.金属くず!$AL$30</f>
        <v>1.4</v>
      </c>
      <c r="T44" s="447">
        <f>+ｾ.ｶﾞﾗｽ･ｺﾝｸﾘ･陶磁器くず!$AL$30</f>
        <v>1.7</v>
      </c>
      <c r="U44" s="447">
        <f>+ｿ.鉱さい!$AL$30</f>
        <v>0</v>
      </c>
      <c r="V44" s="447">
        <f>+ﾀ.がれき類!$AL$30</f>
        <v>0</v>
      </c>
      <c r="W44" s="447">
        <f>+ﾁ.動物のふん尿!$AL$30</f>
        <v>0</v>
      </c>
      <c r="X44" s="447">
        <f>+ﾂ.動物の死体!$AL$30</f>
        <v>0</v>
      </c>
      <c r="Y44" s="447">
        <f>+ﾃ.ばいじん!$AL$30</f>
        <v>0</v>
      </c>
      <c r="Z44" s="448">
        <f>+ﾄ.混合廃棄物その他!$AL$30</f>
        <v>0.9</v>
      </c>
      <c r="AA44" s="449">
        <f t="shared" si="4"/>
        <v>4.1000000000000005</v>
      </c>
    </row>
    <row r="45" spans="2:27" ht="24" customHeight="1" x14ac:dyDescent="0.15">
      <c r="B45" s="182"/>
      <c r="C45" s="189"/>
      <c r="D45" s="467" t="s">
        <v>190</v>
      </c>
      <c r="E45" s="763" t="s">
        <v>239</v>
      </c>
      <c r="F45" s="764"/>
      <c r="G45" s="450">
        <f>+ｱ.燃え殻!$AS$24</f>
        <v>0</v>
      </c>
      <c r="H45" s="450">
        <f>+ｲ.汚泥!$AS$24</f>
        <v>0</v>
      </c>
      <c r="I45" s="450">
        <f>+ｳ.廃油!$AS$24</f>
        <v>0</v>
      </c>
      <c r="J45" s="450">
        <f>+ｴ.廃酸!$AS$24</f>
        <v>0</v>
      </c>
      <c r="K45" s="450">
        <f>+ｵ.廃ｱﾙｶﾘ!$AS$24</f>
        <v>0</v>
      </c>
      <c r="L45" s="450">
        <f>+ｶ.廃ﾌﾟﾗ類!$AS$24</f>
        <v>0</v>
      </c>
      <c r="M45" s="450">
        <f>+ｷ.紙くず!$AS$24</f>
        <v>0.1</v>
      </c>
      <c r="N45" s="450">
        <f>+ｸ.木くず!$AS$24</f>
        <v>0</v>
      </c>
      <c r="O45" s="450">
        <f>+ｹ.繊維くず!$AS$24</f>
        <v>0</v>
      </c>
      <c r="P45" s="450">
        <f>+ｺ.動植物性残さ!$AS$24</f>
        <v>0</v>
      </c>
      <c r="Q45" s="450">
        <f>+ｻ.動物系固形不要物!$AS$24</f>
        <v>0</v>
      </c>
      <c r="R45" s="450">
        <f>+ｼ.ｺﾞﾑくず!$AS$24</f>
        <v>0</v>
      </c>
      <c r="S45" s="450">
        <f>+ｽ.金属くず!$AS$24</f>
        <v>1.4</v>
      </c>
      <c r="T45" s="450">
        <f>+ｾ.ｶﾞﾗｽ･ｺﾝｸﾘ･陶磁器くず!$AS$24</f>
        <v>1.7</v>
      </c>
      <c r="U45" s="450">
        <f>+ｿ.鉱さい!$AS$24</f>
        <v>0</v>
      </c>
      <c r="V45" s="450">
        <f>+ﾀ.がれき類!$AS$24</f>
        <v>0</v>
      </c>
      <c r="W45" s="450">
        <f>+ﾁ.動物のふん尿!$AS$24</f>
        <v>0</v>
      </c>
      <c r="X45" s="450">
        <f>+ﾂ.動物の死体!$AS$24</f>
        <v>0</v>
      </c>
      <c r="Y45" s="450">
        <f>+ﾃ.ばいじん!$AS$24</f>
        <v>0</v>
      </c>
      <c r="Z45" s="451">
        <f>+ﾄ.混合廃棄物その他!$AS$24</f>
        <v>0.9</v>
      </c>
      <c r="AA45" s="452">
        <f t="shared" si="4"/>
        <v>4.1000000000000005</v>
      </c>
    </row>
    <row r="46" spans="2:27" ht="24" customHeight="1" x14ac:dyDescent="0.15">
      <c r="B46" s="182"/>
      <c r="C46" s="189"/>
      <c r="D46" s="463" t="s">
        <v>192</v>
      </c>
      <c r="E46" s="748" t="s">
        <v>432</v>
      </c>
      <c r="F46" s="749"/>
      <c r="G46" s="435">
        <f>+ｱ.燃え殻!$AS$27</f>
        <v>0</v>
      </c>
      <c r="H46" s="435">
        <f>+ｲ.汚泥!$AS$27</f>
        <v>0</v>
      </c>
      <c r="I46" s="435">
        <f>+ｳ.廃油!$AS$27</f>
        <v>0</v>
      </c>
      <c r="J46" s="435">
        <f>+ｴ.廃酸!$AS$27</f>
        <v>0</v>
      </c>
      <c r="K46" s="435">
        <f>+ｵ.廃ｱﾙｶﾘ!$AS$27</f>
        <v>0</v>
      </c>
      <c r="L46" s="435">
        <f>+ｶ.廃ﾌﾟﾗ類!$AS$27</f>
        <v>0</v>
      </c>
      <c r="M46" s="435">
        <f>+ｷ.紙くず!$AS$27</f>
        <v>0</v>
      </c>
      <c r="N46" s="435">
        <f>+ｸ.木くず!$AS$27</f>
        <v>0</v>
      </c>
      <c r="O46" s="435">
        <f>+ｹ.繊維くず!$AS$27</f>
        <v>0</v>
      </c>
      <c r="P46" s="435">
        <f>+ｺ.動植物性残さ!$AS$27</f>
        <v>0</v>
      </c>
      <c r="Q46" s="435">
        <f>+ｻ.動物系固形不要物!$AS$27</f>
        <v>0</v>
      </c>
      <c r="R46" s="435">
        <f>+ｼ.ｺﾞﾑくず!$AS$27</f>
        <v>0</v>
      </c>
      <c r="S46" s="435">
        <f>+ｽ.金属くず!$AS$27</f>
        <v>0</v>
      </c>
      <c r="T46" s="435">
        <f>+ｾ.ｶﾞﾗｽ･ｺﾝｸﾘ･陶磁器くず!$AS$27</f>
        <v>0</v>
      </c>
      <c r="U46" s="435">
        <f>+ｿ.鉱さい!$AS$27</f>
        <v>0</v>
      </c>
      <c r="V46" s="435">
        <f>+ﾀ.がれき類!$AS$27</f>
        <v>0</v>
      </c>
      <c r="W46" s="435">
        <f>+ﾁ.動物のふん尿!$AS$27</f>
        <v>0</v>
      </c>
      <c r="X46" s="435">
        <f>+ﾂ.動物の死体!$AS$27</f>
        <v>0</v>
      </c>
      <c r="Y46" s="435">
        <f>+ﾃ.ばいじん!$AS$27</f>
        <v>0</v>
      </c>
      <c r="Z46" s="436">
        <f>+ﾄ.混合廃棄物その他!$AS$27</f>
        <v>0</v>
      </c>
      <c r="AA46" s="437">
        <f t="shared" si="4"/>
        <v>0</v>
      </c>
    </row>
    <row r="47" spans="2:27" ht="26.85" customHeight="1" thickBot="1" x14ac:dyDescent="0.2">
      <c r="B47" s="183"/>
      <c r="C47" s="190"/>
      <c r="D47" s="188" t="s">
        <v>193</v>
      </c>
      <c r="E47" s="750" t="s">
        <v>433</v>
      </c>
      <c r="F47" s="751"/>
      <c r="G47" s="453">
        <f>+ｱ.燃え殻!$AS$31</f>
        <v>0</v>
      </c>
      <c r="H47" s="453">
        <f>+ｲ.汚泥!$AS$31</f>
        <v>0</v>
      </c>
      <c r="I47" s="453">
        <f>+ｳ.廃油!$AS$31</f>
        <v>0</v>
      </c>
      <c r="J47" s="453">
        <f>+ｴ.廃酸!$AS$31</f>
        <v>0</v>
      </c>
      <c r="K47" s="453">
        <f>+ｵ.廃ｱﾙｶﾘ!$AS$31</f>
        <v>0</v>
      </c>
      <c r="L47" s="453">
        <f>+ｶ.廃ﾌﾟﾗ類!$AS$31</f>
        <v>0</v>
      </c>
      <c r="M47" s="453">
        <f>+ｷ.紙くず!$AS$31</f>
        <v>0</v>
      </c>
      <c r="N47" s="453">
        <f>+ｸ.木くず!$AS$31</f>
        <v>0</v>
      </c>
      <c r="O47" s="453">
        <f>+ｹ.繊維くず!$AS$31</f>
        <v>0</v>
      </c>
      <c r="P47" s="453">
        <f>+ｺ.動植物性残さ!$AS$31</f>
        <v>0</v>
      </c>
      <c r="Q47" s="453">
        <f>+ｻ.動物系固形不要物!$AS$31</f>
        <v>0</v>
      </c>
      <c r="R47" s="453">
        <f>+ｼ.ｺﾞﾑくず!$AS$31</f>
        <v>0</v>
      </c>
      <c r="S47" s="453">
        <f>+ｽ.金属くず!$AS$31</f>
        <v>0</v>
      </c>
      <c r="T47" s="453">
        <f>+ｾ.ｶﾞﾗｽ･ｺﾝｸﾘ･陶磁器くず!$AS$31</f>
        <v>0</v>
      </c>
      <c r="U47" s="453">
        <f>+ｿ.鉱さい!$AS$31</f>
        <v>0</v>
      </c>
      <c r="V47" s="453">
        <f>+ﾀ.がれき類!$AS$31</f>
        <v>0</v>
      </c>
      <c r="W47" s="453">
        <f>+ﾁ.動物のふん尿!$AS$31</f>
        <v>0</v>
      </c>
      <c r="X47" s="453">
        <f>+ﾂ.動物の死体!$AS$31</f>
        <v>0</v>
      </c>
      <c r="Y47" s="453">
        <f>+ﾃ.ばいじん!$AS$31</f>
        <v>0</v>
      </c>
      <c r="Z47" s="454">
        <f>+ﾄ.混合廃棄物その他!$AS$31</f>
        <v>0</v>
      </c>
      <c r="AA47" s="455">
        <f t="shared" si="4"/>
        <v>0</v>
      </c>
    </row>
    <row r="48" spans="2:27" ht="20.100000000000001" customHeight="1" x14ac:dyDescent="0.15">
      <c r="G48" s="11" t="s">
        <v>104</v>
      </c>
    </row>
    <row r="50" spans="6:27" s="504" customFormat="1" x14ac:dyDescent="0.15">
      <c r="G50" s="504">
        <f>IF(ｱ.燃え殻!$P$16="エラー！：⑥残さ物量があるのに、④自ら中間処理した量がゼロになっています",1,0)</f>
        <v>0</v>
      </c>
      <c r="H50" s="504">
        <f>IF(ｲ.汚泥!$P$16="エラー！：⑥残さ物量があるのに、④自ら中間処理した量がゼロになっています",1,0)</f>
        <v>0</v>
      </c>
      <c r="I50" s="504">
        <f>IF(ｳ.廃油!$P$16="エラー！：⑥残さ物量があるのに、④自ら中間処理した量がゼロになっています",1,0)</f>
        <v>0</v>
      </c>
      <c r="J50" s="504">
        <f>IF(ｴ.廃酸!$P$16="エラー！：⑥残さ物量があるのに、④自ら中間処理した量がゼロになっています",1,0)</f>
        <v>0</v>
      </c>
      <c r="K50" s="504">
        <f>IF(ｵ.廃ｱﾙｶﾘ!$P$16="エラー！：⑥残さ物量があるのに、④自ら中間処理した量がゼロになっています",1,0)</f>
        <v>0</v>
      </c>
      <c r="L50" s="504">
        <f>IF(ｶ.廃ﾌﾟﾗ類!$P$16="エラー！：⑥残さ物量があるのに、④自ら中間処理した量がゼロになっています",1,0)</f>
        <v>0</v>
      </c>
      <c r="M50" s="504">
        <f>IF(ｷ.紙くず!$P$16="エラー！：⑥残さ物量があるのに、④自ら中間処理した量がゼロになっています",1,0)</f>
        <v>0</v>
      </c>
      <c r="N50" s="504">
        <f>IF(ｸ.木くず!$P$16="エラー！：⑥残さ物量があるのに、④自ら中間処理した量がゼロになっています",1,0)</f>
        <v>0</v>
      </c>
      <c r="O50" s="504">
        <f>IF(ｹ.繊維くず!$P$16="エラー！：⑥残さ物量があるのに、④自ら中間処理した量がゼロになっています",1,0)</f>
        <v>0</v>
      </c>
      <c r="P50" s="504">
        <f>IF(ｺ.動植物性残さ!$P$16="エラー！：⑥残さ物量があるのに、④自ら中間処理した量がゼロになっています",1,0)</f>
        <v>0</v>
      </c>
      <c r="Q50" s="504">
        <f>IF(ｻ.動物系固形不要物!$P$16="エラー！：⑥残さ物量があるのに、④自ら中間処理した量がゼロになっています",1,0)</f>
        <v>0</v>
      </c>
      <c r="R50" s="504">
        <f>IF(ｼ.ｺﾞﾑくず!$P$16="エラー！：⑥残さ物量があるのに、④自ら中間処理した量がゼロになっています",1,0)</f>
        <v>0</v>
      </c>
      <c r="S50" s="504">
        <f>IF(ｽ.金属くず!$P$16="エラー！：⑥残さ物量があるのに、④自ら中間処理した量がゼロになっています",1,0)</f>
        <v>0</v>
      </c>
      <c r="T50" s="504">
        <f>IF(ｾ.ｶﾞﾗｽ･ｺﾝｸﾘ･陶磁器くず!$P$16="エラー！：⑥残さ物量があるのに、④自ら中間処理した量がゼロになっています",1,0)</f>
        <v>0</v>
      </c>
      <c r="U50" s="504">
        <f>IF(ｿ.鉱さい!$P$16="エラー！：⑥残さ物量があるのに、④自ら中間処理した量がゼロになっています",1,0)</f>
        <v>0</v>
      </c>
      <c r="V50" s="504">
        <f>IF(ﾀ.がれき類!$P$16="エラー！：⑥残さ物量があるのに、④自ら中間処理した量がゼロになっています",1,0)</f>
        <v>0</v>
      </c>
      <c r="W50" s="504">
        <f>IF(ﾁ.動物のふん尿!$P$16="エラー！：⑥残さ物量があるのに、④自ら中間処理した量がゼロになっています",1,0)</f>
        <v>0</v>
      </c>
      <c r="X50" s="504">
        <f>IF(ﾂ.動物の死体!$P$16="エラー！：⑥残さ物量があるのに、④自ら中間処理した量がゼロになっています",1,0)</f>
        <v>0</v>
      </c>
      <c r="Y50" s="504">
        <f>IF(ﾃ.ばいじん!$P$16="エラー！：⑥残さ物量があるのに、④自ら中間処理した量がゼロになっています",1,0)</f>
        <v>0</v>
      </c>
      <c r="Z50" s="504">
        <f>IF(ﾄ.混合廃棄物その他!$P$16="エラー！：⑥残さ物量があるのに、④自ら中間処理した量がゼロになっています",1,0)</f>
        <v>0</v>
      </c>
    </row>
    <row r="51" spans="6:27" s="504" customFormat="1" x14ac:dyDescent="0.15">
      <c r="G51" s="505">
        <f>IF(ｱ.燃え殻!$P$22="エラー !：④の内数である⑤の量が④を超えています",1,0)</f>
        <v>0</v>
      </c>
      <c r="H51" s="504">
        <f>IF(ｲ.汚泥!$P$22="エラー !：④の内数である⑤の量が④を超えています",1,0)</f>
        <v>0</v>
      </c>
      <c r="I51" s="504">
        <f>IF(ｳ.廃油!$P$22="エラー !：④の内数である⑤の量が④を超えています",1,0)</f>
        <v>0</v>
      </c>
      <c r="J51" s="504">
        <f>IF(ｴ.廃酸!$P$22="エラー !：④の内数である⑤の量が④を超えています",1,0)</f>
        <v>0</v>
      </c>
      <c r="K51" s="504">
        <f>IF(ｵ.廃ｱﾙｶﾘ!$P$22="エラー !：④の内数である⑤の量が④を超えています",1,0)</f>
        <v>0</v>
      </c>
      <c r="L51" s="504">
        <f>IF(ｶ.廃ﾌﾟﾗ類!$P$22="エラー !：④の内数である⑤の量が④を超えています",1,0)</f>
        <v>0</v>
      </c>
      <c r="M51" s="504">
        <f>IF(ｷ.紙くず!$P$22="エラー !：④の内数である⑤の量が④を超えています",1,0)</f>
        <v>0</v>
      </c>
      <c r="N51" s="504">
        <f>IF(ｸ.木くず!$P$22="エラー !：④の内数である⑤の量が④を超えています",1,0)</f>
        <v>0</v>
      </c>
      <c r="O51" s="504">
        <f>IF(ｹ.繊維くず!$P$22="エラー !：④の内数である⑤の量が④を超えています",1,0)</f>
        <v>0</v>
      </c>
      <c r="P51" s="504">
        <f>IF(ｺ.動植物性残さ!$P$22="エラー !：④の内数である⑤の量が④を超えています",1,0)</f>
        <v>0</v>
      </c>
      <c r="Q51" s="504">
        <f>IF(ｻ.動物系固形不要物!$P$22="エラー !：④の内数である⑤の量が④を超えています",1,0)</f>
        <v>0</v>
      </c>
      <c r="R51" s="504">
        <f>IF(ｼ.ｺﾞﾑくず!$P$22="エラー !：④の内数である⑤の量が④を超えています",1,0)</f>
        <v>0</v>
      </c>
      <c r="S51" s="504">
        <f>IF(ｽ.金属くず!$P$22="エラー !：④の内数である⑤の量が④を超えています",1,0)</f>
        <v>0</v>
      </c>
      <c r="T51" s="504">
        <f>IF(ｾ.ｶﾞﾗｽ･ｺﾝｸﾘ･陶磁器くず!$P$22="エラー !：④の内数である⑤の量が④を超えています",1,0)</f>
        <v>0</v>
      </c>
      <c r="U51" s="504">
        <f>IF(ｿ.鉱さい!$P$22="エラー !：④の内数である⑤の量が④を超えています",1,0)</f>
        <v>0</v>
      </c>
      <c r="V51" s="504">
        <f>IF(ﾀ.がれき類!$P$22="エラー !：④の内数である⑤の量が④を超えています",1,0)</f>
        <v>0</v>
      </c>
      <c r="W51" s="504">
        <f>IF(ﾁ.動物のふん尿!$P$22="エラー !：④の内数である⑤の量が④を超えています",1,0)</f>
        <v>0</v>
      </c>
      <c r="X51" s="504">
        <f>IF(ﾂ.動物の死体!$P$22="エラー !：④の内数である⑤の量が④を超えています",1,0)</f>
        <v>0</v>
      </c>
      <c r="Y51" s="504">
        <f>IF(ﾃ.ばいじん!$P$22="エラー !：④の内数である⑤の量が④を超えています",1,0)</f>
        <v>0</v>
      </c>
      <c r="Z51" s="504">
        <f>IF(ﾄ.混合廃棄物その他!$P$22="エラー !：④の内数である⑤の量が④を超えています",1,0)</f>
        <v>0</v>
      </c>
    </row>
    <row r="52" spans="6:27" s="504" customFormat="1" x14ac:dyDescent="0.15">
      <c r="G52" s="505">
        <f>IF(ｱ.燃え殻!$AL$31="エラー !：⑩の内数である⑪の量が⑩を超えています",1,0)</f>
        <v>0</v>
      </c>
      <c r="H52" s="504">
        <f>IF(ｲ.汚泥!$AL$31="エラー !：⑩の内数である⑪の量が⑩を超えています",1,0)</f>
        <v>0</v>
      </c>
      <c r="I52" s="504">
        <f>IF(ｳ.廃油!$AL$31="エラー !：⑩の内数である⑪の量が⑩を超えています",1,0)</f>
        <v>0</v>
      </c>
      <c r="J52" s="504">
        <f>IF(ｴ.廃酸!$AL$31="エラー !：⑩の内数である⑪の量が⑩を超えています",1,0)</f>
        <v>0</v>
      </c>
      <c r="K52" s="504">
        <f>IF(ｵ.廃ｱﾙｶﾘ!$AL$31="エラー !：⑩の内数である⑪の量が⑩を超えています",1,0)</f>
        <v>0</v>
      </c>
      <c r="L52" s="504">
        <f>IF(ｶ.廃ﾌﾟﾗ類!$AL$31="エラー !：⑩の内数である⑪の量が⑩を超えています",1,0)</f>
        <v>0</v>
      </c>
      <c r="M52" s="504">
        <f>IF(ｷ.紙くず!$AL$31="エラー !：⑩の内数である⑪の量が⑩を超えています",1,0)</f>
        <v>0</v>
      </c>
      <c r="N52" s="504">
        <f>IF(ｸ.木くず!$AL$31="エラー !：⑩の内数である⑪の量が⑩を超えています",1,0)</f>
        <v>0</v>
      </c>
      <c r="O52" s="504">
        <f>IF(ｹ.繊維くず!$AL$31="エラー !：⑩の内数である⑪の量が⑩を超えています",1,0)</f>
        <v>0</v>
      </c>
      <c r="P52" s="504">
        <f>IF(ｺ.動植物性残さ!$AL$31="エラー !：⑩の内数である⑪の量が⑩を超えています",1,0)</f>
        <v>0</v>
      </c>
      <c r="Q52" s="504">
        <f>IF(ｻ.動物系固形不要物!$AL$31="エラー !：⑩の内数である⑪の量が⑩を超えています",1,0)</f>
        <v>0</v>
      </c>
      <c r="R52" s="504">
        <f>IF(ｼ.ｺﾞﾑくず!$AL$31="エラー !：⑩の内数である⑪の量が⑩を超えています",1,0)</f>
        <v>0</v>
      </c>
      <c r="S52" s="504">
        <f>IF(ｽ.金属くず!$AL$31="エラー !：⑩の内数である⑪の量が⑩を超えています",1,0)</f>
        <v>0</v>
      </c>
      <c r="T52" s="504">
        <f>IF(ｾ.ｶﾞﾗｽ･ｺﾝｸﾘ･陶磁器くず!$AL$31="エラー !：⑩の内数である⑪の量が⑩を超えています",1,0)</f>
        <v>0</v>
      </c>
      <c r="U52" s="504">
        <f>IF(ｿ.鉱さい!$AL$31="エラー !：⑩の内数である⑪の量が⑩を超えています",1,0)</f>
        <v>0</v>
      </c>
      <c r="V52" s="504">
        <f>IF(ﾀ.がれき類!$AL$31="エラー !：⑩の内数である⑪の量が⑩を超えています",1,0)</f>
        <v>0</v>
      </c>
      <c r="W52" s="504">
        <f>IF(ﾁ.動物のふん尿!$AL$31="エラー !：⑩の内数である⑪の量が⑩を超えています",1,0)</f>
        <v>0</v>
      </c>
      <c r="X52" s="504">
        <f>IF(ﾂ.動物の死体!$AL$31="エラー !：⑩の内数である⑪の量が⑩を超えています",1,0)</f>
        <v>0</v>
      </c>
      <c r="Y52" s="504">
        <f>IF(ﾃ.ばいじん!$AL$31="エラー !：⑩の内数である⑪の量が⑩を超えています",1,0)</f>
        <v>0</v>
      </c>
      <c r="Z52" s="504">
        <f>IF(ﾄ.混合廃棄物その他!$AL$31="エラー !：⑩の内数である⑪の量が⑩を超えています",1,0)</f>
        <v>0</v>
      </c>
    </row>
    <row r="53" spans="6:27" s="504" customFormat="1" x14ac:dyDescent="0.15">
      <c r="G53" s="505">
        <f>IF(ｱ.燃え殻!$AS$28="エラー !：⑩の内数である（⑫+⑬＋⑭）の量が⑩を超えています",1,0)</f>
        <v>0</v>
      </c>
      <c r="H53" s="504">
        <f>IF(ｲ.汚泥!$AS$28="エラー !：⑩の内数である（⑫+⑬＋⑭）の量が⑩を超えています",1,0)</f>
        <v>0</v>
      </c>
      <c r="I53" s="504">
        <f>IF(ｳ.廃油!$AS$28="エラー !：⑩の内数である（⑫+⑬＋⑭）の量が⑩を超えています",1,0)</f>
        <v>0</v>
      </c>
      <c r="J53" s="504">
        <f>IF(ｴ.廃酸!$AS$28="エラー !：⑩の内数である（⑫+⑬＋⑭）の量が⑩を超えています",1,0)</f>
        <v>0</v>
      </c>
      <c r="K53" s="504">
        <f>IF(ｵ.廃ｱﾙｶﾘ!$AS$28="エラー !：⑩の内数である（⑫+⑬＋⑭）の量が⑩を超えています",1,0)</f>
        <v>0</v>
      </c>
      <c r="L53" s="504">
        <f>IF(ｶ.廃ﾌﾟﾗ類!$AS$28="エラー !：⑩の内数である（⑫+⑬＋⑭）の量が⑩を超えています",1,0)</f>
        <v>0</v>
      </c>
      <c r="M53" s="504">
        <f>IF(ｷ.紙くず!$AS$28="エラー !：⑩の内数である（⑫+⑬＋⑭）の量が⑩を超えています",1,0)</f>
        <v>0</v>
      </c>
      <c r="N53" s="504">
        <f>IF(ｸ.木くず!$AS$28="エラー !：⑩の内数である（⑫+⑬＋⑭）の量が⑩を超えています",1,0)</f>
        <v>0</v>
      </c>
      <c r="O53" s="504">
        <f>IF(ｹ.繊維くず!$AS$28="エラー !：⑩の内数である（⑫+⑬＋⑭）の量が⑩を超えています",1,0)</f>
        <v>0</v>
      </c>
      <c r="P53" s="504">
        <f>IF(ｺ.動植物性残さ!$AS$28="エラー !：⑩の内数である（⑫+⑬＋⑭）の量が⑩を超えています",1,0)</f>
        <v>0</v>
      </c>
      <c r="Q53" s="504">
        <f>IF(ｻ.動物系固形不要物!$AS$28="エラー !：⑩の内数である（⑫+⑬＋⑭）の量が⑩を超えています",1,0)</f>
        <v>0</v>
      </c>
      <c r="R53" s="504">
        <f>IF(ｼ.ｺﾞﾑくず!$AS$28="エラー !：⑩の内数である（⑫+⑬＋⑭）の量が⑩を超えています",1,0)</f>
        <v>0</v>
      </c>
      <c r="S53" s="504">
        <f>IF(ｽ.金属くず!$AS$28="エラー !：⑩の内数である（⑫+⑬＋⑭）の量が⑩を超えています",1,0)</f>
        <v>0</v>
      </c>
      <c r="T53" s="504">
        <f>IF(ｾ.ｶﾞﾗｽ･ｺﾝｸﾘ･陶磁器くず!$AS$28="エラー !：⑩の内数である（⑫+⑬＋⑭）の量が⑩を超えています",1,0)</f>
        <v>0</v>
      </c>
      <c r="U53" s="504">
        <f>IF(ｿ.鉱さい!$AS$28="エラー !：⑩の内数である（⑫+⑬＋⑭）の量が⑩を超えています",1,0)</f>
        <v>0</v>
      </c>
      <c r="V53" s="504">
        <f>IF(ﾀ.がれき類!$AS$28="エラー !：⑩の内数である（⑫+⑬＋⑭）の量が⑩を超えています",1,0)</f>
        <v>0</v>
      </c>
      <c r="W53" s="504">
        <f>IF(ﾁ.動物のふん尿!$AS$28="エラー !：⑩の内数である（⑫+⑬＋⑭）の量が⑩を超えています",1,0)</f>
        <v>0</v>
      </c>
      <c r="X53" s="504">
        <f>IF(ﾂ.動物の死体!$AS$28="エラー !：⑩の内数である（⑫+⑬＋⑭）の量が⑩を超えています",1,0)</f>
        <v>0</v>
      </c>
      <c r="Y53" s="504">
        <f>IF(ﾃ.ばいじん!$AS$28="エラー !：⑩の内数である（⑫+⑬＋⑭）の量が⑩を超えています",1,0)</f>
        <v>0</v>
      </c>
      <c r="Z53" s="504">
        <f>IF(ﾄ.混合廃棄物その他!$AS$28="エラー !：⑩の内数である（⑫+⑬＋⑭）の量が⑩を超えています",1,0)</f>
        <v>0</v>
      </c>
    </row>
    <row r="54" spans="6:27" s="504" customFormat="1" x14ac:dyDescent="0.15">
      <c r="G54" s="505">
        <f>IF(ｱ.燃え殻!$AS$32="エラー !：⑩の内数である（⑫+⑬＋⑭）の量が⑩を超えています",1,0)</f>
        <v>0</v>
      </c>
      <c r="H54" s="504">
        <f>IF(ｲ.汚泥!$AS$32="エラー !：⑩の内数である（⑫+⑬＋⑭）の量が⑩を超えています",1,0)</f>
        <v>0</v>
      </c>
      <c r="I54" s="504">
        <f>IF(ｳ.廃油!$AS$32="エラー !：⑩の内数である（⑫+⑬＋⑭）の量が⑩を超えています",1,0)</f>
        <v>0</v>
      </c>
      <c r="J54" s="504">
        <f>IF(ｴ.廃酸!$AS$32="エラー !：⑩の内数である（⑫+⑬＋⑭）の量が⑩を超えています",1,0)</f>
        <v>0</v>
      </c>
      <c r="K54" s="504">
        <f>IF(ｵ.廃ｱﾙｶﾘ!$AS$32="エラー !：⑩の内数である（⑫+⑬＋⑭）の量が⑩を超えています",1,0)</f>
        <v>0</v>
      </c>
      <c r="L54" s="504">
        <f>IF(ｶ.廃ﾌﾟﾗ類!$AS$32="エラー !：⑩の内数である（⑫+⑬＋⑭）の量が⑩を超えています",1,0)</f>
        <v>0</v>
      </c>
      <c r="M54" s="504">
        <f>IF(ｷ.紙くず!$AS$32="エラー !：⑩の内数である（⑫+⑬＋⑭）の量が⑩を超えています",1,0)</f>
        <v>0</v>
      </c>
      <c r="N54" s="504">
        <f>IF(ｸ.木くず!$AS$32="エラー !：⑩の内数である（⑫+⑬＋⑭）の量が⑩を超えています",1,0)</f>
        <v>0</v>
      </c>
      <c r="O54" s="504">
        <f>IF(ｹ.繊維くず!$AS$32="エラー !：⑩の内数である（⑫+⑬＋⑭）の量が⑩を超えています",1,0)</f>
        <v>0</v>
      </c>
      <c r="P54" s="504">
        <f>IF(ｺ.動植物性残さ!$AS$32="エラー !：⑩の内数である（⑫+⑬＋⑭）の量が⑩を超えています",1,0)</f>
        <v>0</v>
      </c>
      <c r="Q54" s="504">
        <f>IF(ｻ.動物系固形不要物!$AS$32="エラー !：⑩の内数である（⑫+⑬＋⑭）の量が⑩を超えています",1,0)</f>
        <v>0</v>
      </c>
      <c r="R54" s="504">
        <f>IF(ｼ.ｺﾞﾑくず!$AS$32="エラー !：⑩の内数である（⑫+⑬＋⑭）の量が⑩を超えています",1,0)</f>
        <v>0</v>
      </c>
      <c r="S54" s="504">
        <f>IF(ｽ.金属くず!$AS$32="エラー !：⑩の内数である（⑫+⑬＋⑭）の量が⑩を超えています",1,0)</f>
        <v>0</v>
      </c>
      <c r="T54" s="504">
        <f>IF(ｾ.ｶﾞﾗｽ･ｺﾝｸﾘ･陶磁器くず!$AS$32="エラー !：⑩の内数である（⑫+⑬＋⑭）の量が⑩を超えています",1,0)</f>
        <v>0</v>
      </c>
      <c r="U54" s="504">
        <f>IF(ｿ.鉱さい!$AS$32="エラー !：⑩の内数である（⑫+⑬＋⑭）の量が⑩を超えています",1,0)</f>
        <v>0</v>
      </c>
      <c r="V54" s="504">
        <f>IF(ﾀ.がれき類!$AS$32="エラー !：⑩の内数である（⑫+⑬＋⑭）の量が⑩を超えています",1,0)</f>
        <v>0</v>
      </c>
      <c r="W54" s="504">
        <f>IF(ﾁ.動物のふん尿!$AS$32="エラー !：⑩の内数である（⑫+⑬＋⑭）の量が⑩を超えています",1,0)</f>
        <v>0</v>
      </c>
      <c r="X54" s="504">
        <f>IF(ﾂ.動物の死体!$AS$32="エラー !：⑩の内数である（⑫+⑬＋⑭）の量が⑩を超えています",1,0)</f>
        <v>0</v>
      </c>
      <c r="Y54" s="504">
        <f>IF(ﾃ.ばいじん!$AS$32="エラー !：⑩の内数である（⑫+⑬＋⑭）の量が⑩を超えています",1,0)</f>
        <v>0</v>
      </c>
      <c r="Z54" s="504">
        <f>IF(ﾄ.混合廃棄物その他!$AS$32="エラー !：⑩の内数である（⑫+⑬＋⑭）の量が⑩を超えています",1,0)</f>
        <v>0</v>
      </c>
    </row>
    <row r="55" spans="6:27" s="504" customFormat="1" x14ac:dyDescent="0.15">
      <c r="G55" s="506">
        <f>IF(G9="0",+G19+G20,+G9+G19+G20)</f>
        <v>0</v>
      </c>
      <c r="H55" s="506">
        <f t="shared" ref="H55:Z55" si="10">IF(H9="0",+H19+H20,+H9+H19+H20)</f>
        <v>0</v>
      </c>
      <c r="I55" s="506">
        <f t="shared" si="10"/>
        <v>0</v>
      </c>
      <c r="J55" s="506">
        <f t="shared" si="10"/>
        <v>0</v>
      </c>
      <c r="K55" s="506">
        <f t="shared" si="10"/>
        <v>0</v>
      </c>
      <c r="L55" s="506">
        <f t="shared" si="10"/>
        <v>101.2</v>
      </c>
      <c r="M55" s="506">
        <f t="shared" si="10"/>
        <v>15.9</v>
      </c>
      <c r="N55" s="506">
        <f t="shared" si="10"/>
        <v>15.7</v>
      </c>
      <c r="O55" s="506">
        <f t="shared" si="10"/>
        <v>0</v>
      </c>
      <c r="P55" s="506">
        <f t="shared" si="10"/>
        <v>0</v>
      </c>
      <c r="Q55" s="506">
        <f t="shared" si="10"/>
        <v>0</v>
      </c>
      <c r="R55" s="506">
        <f t="shared" si="10"/>
        <v>0</v>
      </c>
      <c r="S55" s="506">
        <f t="shared" si="10"/>
        <v>1015.6</v>
      </c>
      <c r="T55" s="506">
        <f t="shared" si="10"/>
        <v>44.5</v>
      </c>
      <c r="U55" s="506">
        <f t="shared" si="10"/>
        <v>0</v>
      </c>
      <c r="V55" s="506">
        <f t="shared" si="10"/>
        <v>0.1</v>
      </c>
      <c r="W55" s="506">
        <f t="shared" si="10"/>
        <v>0</v>
      </c>
      <c r="X55" s="506">
        <f t="shared" si="10"/>
        <v>0</v>
      </c>
      <c r="Y55" s="506">
        <f t="shared" si="10"/>
        <v>0</v>
      </c>
      <c r="Z55" s="506">
        <f t="shared" si="10"/>
        <v>5.4</v>
      </c>
      <c r="AA55" s="507">
        <f>+AA9+AA19+AA20</f>
        <v>1198.3999999999999</v>
      </c>
    </row>
    <row r="56" spans="6:27" s="504" customFormat="1" ht="13.5" x14ac:dyDescent="0.15">
      <c r="F56" s="508"/>
    </row>
    <row r="57" spans="6:27" s="504" customFormat="1" ht="13.5" x14ac:dyDescent="0.15">
      <c r="F57" s="508"/>
    </row>
    <row r="58" spans="6:27" s="504" customFormat="1" ht="13.5" x14ac:dyDescent="0.15">
      <c r="F58" s="508"/>
    </row>
    <row r="59" spans="6:27" s="504" customFormat="1" ht="13.5" x14ac:dyDescent="0.15">
      <c r="F59" s="508"/>
    </row>
  </sheetData>
  <sheetProtection algorithmName="SHA-512" hashValue="RsSqoLB2mZejsum0K+BKmoii5IrGTFAz6HuknQ3KqDkjKszZzM9dlxV4+ynNYnIzkoYscqxI2rmbzbGZf68ssg==" saltValue="n7hSh2icgLbvWPeM36bC3w==" spinCount="100000" sheet="1" objects="1" scenarios="1"/>
  <mergeCells count="33">
    <mergeCell ref="B3:F4"/>
    <mergeCell ref="V6:Z6"/>
    <mergeCell ref="C9:F9"/>
    <mergeCell ref="M6:N6"/>
    <mergeCell ref="Y4:Y5"/>
    <mergeCell ref="P6:U6"/>
    <mergeCell ref="D18:F18"/>
    <mergeCell ref="C10:F10"/>
    <mergeCell ref="C11:F11"/>
    <mergeCell ref="C12:F12"/>
    <mergeCell ref="C13:F13"/>
    <mergeCell ref="C14:F14"/>
    <mergeCell ref="C15:F15"/>
    <mergeCell ref="C16:F16"/>
    <mergeCell ref="C17:F17"/>
    <mergeCell ref="E26:F26"/>
    <mergeCell ref="E27:F27"/>
    <mergeCell ref="C26:C31"/>
    <mergeCell ref="D19:F19"/>
    <mergeCell ref="D20:F20"/>
    <mergeCell ref="E21:F21"/>
    <mergeCell ref="E31:F31"/>
    <mergeCell ref="E23:F23"/>
    <mergeCell ref="E25:F25"/>
    <mergeCell ref="E22:F22"/>
    <mergeCell ref="E46:F46"/>
    <mergeCell ref="E47:F47"/>
    <mergeCell ref="C37:C42"/>
    <mergeCell ref="D28:D30"/>
    <mergeCell ref="D43:F43"/>
    <mergeCell ref="E37:F37"/>
    <mergeCell ref="E44:F44"/>
    <mergeCell ref="E45:F45"/>
  </mergeCells>
  <phoneticPr fontId="3"/>
  <conditionalFormatting sqref="G23">
    <cfRule type="expression" dxfId="99" priority="1" stopIfTrue="1">
      <formula>$G$50=1</formula>
    </cfRule>
  </conditionalFormatting>
  <conditionalFormatting sqref="G24">
    <cfRule type="expression" dxfId="98" priority="2" stopIfTrue="1">
      <formula>$G$51=1</formula>
    </cfRule>
  </conditionalFormatting>
  <conditionalFormatting sqref="G44">
    <cfRule type="expression" dxfId="97" priority="3" stopIfTrue="1">
      <formula>$G$52=1</formula>
    </cfRule>
  </conditionalFormatting>
  <conditionalFormatting sqref="G46">
    <cfRule type="expression" dxfId="96" priority="4" stopIfTrue="1">
      <formula>$G$53=1</formula>
    </cfRule>
  </conditionalFormatting>
  <conditionalFormatting sqref="G47">
    <cfRule type="expression" dxfId="95" priority="5" stopIfTrue="1">
      <formula>$G$54=1</formula>
    </cfRule>
  </conditionalFormatting>
  <conditionalFormatting sqref="H23">
    <cfRule type="expression" dxfId="94" priority="6" stopIfTrue="1">
      <formula>$H$50=1</formula>
    </cfRule>
  </conditionalFormatting>
  <conditionalFormatting sqref="H24">
    <cfRule type="expression" dxfId="93" priority="7" stopIfTrue="1">
      <formula>$H$51=1</formula>
    </cfRule>
  </conditionalFormatting>
  <conditionalFormatting sqref="H44">
    <cfRule type="expression" dxfId="92" priority="8" stopIfTrue="1">
      <formula>$H$52=1</formula>
    </cfRule>
  </conditionalFormatting>
  <conditionalFormatting sqref="H46">
    <cfRule type="expression" dxfId="91" priority="9" stopIfTrue="1">
      <formula>$H$53=1</formula>
    </cfRule>
  </conditionalFormatting>
  <conditionalFormatting sqref="H47">
    <cfRule type="expression" dxfId="90" priority="10" stopIfTrue="1">
      <formula>$H$54=1</formula>
    </cfRule>
  </conditionalFormatting>
  <conditionalFormatting sqref="I23">
    <cfRule type="expression" dxfId="89" priority="11" stopIfTrue="1">
      <formula>$I$50=1</formula>
    </cfRule>
  </conditionalFormatting>
  <conditionalFormatting sqref="I24">
    <cfRule type="expression" dxfId="88" priority="12" stopIfTrue="1">
      <formula>$I$51=1</formula>
    </cfRule>
  </conditionalFormatting>
  <conditionalFormatting sqref="I46">
    <cfRule type="expression" dxfId="87" priority="13" stopIfTrue="1">
      <formula>$I$53=1</formula>
    </cfRule>
  </conditionalFormatting>
  <conditionalFormatting sqref="I47">
    <cfRule type="expression" dxfId="86" priority="14" stopIfTrue="1">
      <formula>$I$54=1</formula>
    </cfRule>
  </conditionalFormatting>
  <conditionalFormatting sqref="J23">
    <cfRule type="expression" dxfId="85" priority="15" stopIfTrue="1">
      <formula>$J$50=1</formula>
    </cfRule>
  </conditionalFormatting>
  <conditionalFormatting sqref="J24">
    <cfRule type="expression" dxfId="84" priority="16" stopIfTrue="1">
      <formula>$J$51=1</formula>
    </cfRule>
  </conditionalFormatting>
  <conditionalFormatting sqref="J44">
    <cfRule type="expression" dxfId="83" priority="17" stopIfTrue="1">
      <formula>$J$52=1</formula>
    </cfRule>
  </conditionalFormatting>
  <conditionalFormatting sqref="J46">
    <cfRule type="expression" dxfId="82" priority="18" stopIfTrue="1">
      <formula>$J$53=1</formula>
    </cfRule>
  </conditionalFormatting>
  <conditionalFormatting sqref="J47">
    <cfRule type="expression" dxfId="81" priority="19" stopIfTrue="1">
      <formula>$J$54=1</formula>
    </cfRule>
  </conditionalFormatting>
  <conditionalFormatting sqref="K23">
    <cfRule type="expression" dxfId="80" priority="20" stopIfTrue="1">
      <formula>$K$50=1</formula>
    </cfRule>
  </conditionalFormatting>
  <conditionalFormatting sqref="K24">
    <cfRule type="expression" dxfId="79" priority="21" stopIfTrue="1">
      <formula>$K$51=1</formula>
    </cfRule>
  </conditionalFormatting>
  <conditionalFormatting sqref="K44">
    <cfRule type="expression" dxfId="78" priority="22" stopIfTrue="1">
      <formula>$K$52=1</formula>
    </cfRule>
  </conditionalFormatting>
  <conditionalFormatting sqref="K46">
    <cfRule type="expression" dxfId="77" priority="23" stopIfTrue="1">
      <formula>$K$53=1</formula>
    </cfRule>
  </conditionalFormatting>
  <conditionalFormatting sqref="K47">
    <cfRule type="expression" dxfId="76" priority="24" stopIfTrue="1">
      <formula>$K$54=1</formula>
    </cfRule>
  </conditionalFormatting>
  <conditionalFormatting sqref="L23">
    <cfRule type="expression" dxfId="75" priority="25" stopIfTrue="1">
      <formula>$L$50=1</formula>
    </cfRule>
  </conditionalFormatting>
  <conditionalFormatting sqref="L24">
    <cfRule type="expression" dxfId="74" priority="26" stopIfTrue="1">
      <formula>$L$51=1</formula>
    </cfRule>
  </conditionalFormatting>
  <conditionalFormatting sqref="L44">
    <cfRule type="expression" dxfId="73" priority="27" stopIfTrue="1">
      <formula>$L$52=1</formula>
    </cfRule>
  </conditionalFormatting>
  <conditionalFormatting sqref="L46">
    <cfRule type="expression" dxfId="72" priority="28" stopIfTrue="1">
      <formula>$L$53=1</formula>
    </cfRule>
  </conditionalFormatting>
  <conditionalFormatting sqref="L47">
    <cfRule type="expression" dxfId="71" priority="29" stopIfTrue="1">
      <formula>$L$54=1</formula>
    </cfRule>
  </conditionalFormatting>
  <conditionalFormatting sqref="M23">
    <cfRule type="expression" dxfId="70" priority="30" stopIfTrue="1">
      <formula>$M$50=1</formula>
    </cfRule>
  </conditionalFormatting>
  <conditionalFormatting sqref="M24">
    <cfRule type="expression" dxfId="69" priority="31" stopIfTrue="1">
      <formula>$M$51=1</formula>
    </cfRule>
  </conditionalFormatting>
  <conditionalFormatting sqref="M44">
    <cfRule type="expression" dxfId="68" priority="32" stopIfTrue="1">
      <formula>$M$52=1</formula>
    </cfRule>
  </conditionalFormatting>
  <conditionalFormatting sqref="M46">
    <cfRule type="expression" dxfId="67" priority="33" stopIfTrue="1">
      <formula>$M$53=1</formula>
    </cfRule>
  </conditionalFormatting>
  <conditionalFormatting sqref="M47">
    <cfRule type="expression" dxfId="66" priority="34" stopIfTrue="1">
      <formula>$M$54=1</formula>
    </cfRule>
  </conditionalFormatting>
  <conditionalFormatting sqref="N23">
    <cfRule type="expression" dxfId="65" priority="35" stopIfTrue="1">
      <formula>$N$50=1</formula>
    </cfRule>
  </conditionalFormatting>
  <conditionalFormatting sqref="N24">
    <cfRule type="expression" dxfId="64" priority="36" stopIfTrue="1">
      <formula>$N$51=1</formula>
    </cfRule>
  </conditionalFormatting>
  <conditionalFormatting sqref="N44">
    <cfRule type="expression" dxfId="63" priority="37" stopIfTrue="1">
      <formula>$N$52=1</formula>
    </cfRule>
  </conditionalFormatting>
  <conditionalFormatting sqref="N46">
    <cfRule type="expression" dxfId="62" priority="38" stopIfTrue="1">
      <formula>$N$53=1</formula>
    </cfRule>
  </conditionalFormatting>
  <conditionalFormatting sqref="N47">
    <cfRule type="expression" dxfId="61" priority="39" stopIfTrue="1">
      <formula>$N$54=1</formula>
    </cfRule>
  </conditionalFormatting>
  <conditionalFormatting sqref="O23">
    <cfRule type="expression" dxfId="60" priority="40" stopIfTrue="1">
      <formula>$O$50=1</formula>
    </cfRule>
  </conditionalFormatting>
  <conditionalFormatting sqref="O24">
    <cfRule type="expression" dxfId="59" priority="41" stopIfTrue="1">
      <formula>$O$51=1</formula>
    </cfRule>
  </conditionalFormatting>
  <conditionalFormatting sqref="O44">
    <cfRule type="expression" dxfId="58" priority="42" stopIfTrue="1">
      <formula>$O$52=1</formula>
    </cfRule>
  </conditionalFormatting>
  <conditionalFormatting sqref="O46">
    <cfRule type="expression" dxfId="57" priority="43" stopIfTrue="1">
      <formula>$O$53=1</formula>
    </cfRule>
  </conditionalFormatting>
  <conditionalFormatting sqref="O47">
    <cfRule type="expression" dxfId="56" priority="44" stopIfTrue="1">
      <formula>$O$54=1</formula>
    </cfRule>
  </conditionalFormatting>
  <conditionalFormatting sqref="P23">
    <cfRule type="expression" dxfId="55" priority="45" stopIfTrue="1">
      <formula>$P$50=1</formula>
    </cfRule>
  </conditionalFormatting>
  <conditionalFormatting sqref="P44">
    <cfRule type="expression" dxfId="54" priority="46" stopIfTrue="1">
      <formula>$P$52=1</formula>
    </cfRule>
  </conditionalFormatting>
  <conditionalFormatting sqref="P46">
    <cfRule type="expression" dxfId="53" priority="47" stopIfTrue="1">
      <formula>$P$53=1</formula>
    </cfRule>
  </conditionalFormatting>
  <conditionalFormatting sqref="P47">
    <cfRule type="expression" dxfId="52" priority="48" stopIfTrue="1">
      <formula>$P$54=1</formula>
    </cfRule>
  </conditionalFormatting>
  <conditionalFormatting sqref="Q23">
    <cfRule type="expression" dxfId="51" priority="49" stopIfTrue="1">
      <formula>$Q$50=1</formula>
    </cfRule>
  </conditionalFormatting>
  <conditionalFormatting sqref="Q24">
    <cfRule type="expression" dxfId="50" priority="50" stopIfTrue="1">
      <formula>$G$51=1</formula>
    </cfRule>
  </conditionalFormatting>
  <conditionalFormatting sqref="Q44">
    <cfRule type="expression" dxfId="49" priority="51" stopIfTrue="1">
      <formula>$Q$52=1</formula>
    </cfRule>
  </conditionalFormatting>
  <conditionalFormatting sqref="Q46">
    <cfRule type="expression" dxfId="48" priority="52" stopIfTrue="1">
      <formula>$Q$53=1</formula>
    </cfRule>
  </conditionalFormatting>
  <conditionalFormatting sqref="Q47">
    <cfRule type="expression" dxfId="47" priority="53" stopIfTrue="1">
      <formula>$Q$54=1</formula>
    </cfRule>
  </conditionalFormatting>
  <conditionalFormatting sqref="R23">
    <cfRule type="expression" dxfId="46" priority="54" stopIfTrue="1">
      <formula>$R$50=1</formula>
    </cfRule>
  </conditionalFormatting>
  <conditionalFormatting sqref="R24">
    <cfRule type="expression" dxfId="45" priority="55" stopIfTrue="1">
      <formula>$R$51=1</formula>
    </cfRule>
  </conditionalFormatting>
  <conditionalFormatting sqref="R44">
    <cfRule type="expression" dxfId="44" priority="56" stopIfTrue="1">
      <formula>$R$52=1</formula>
    </cfRule>
  </conditionalFormatting>
  <conditionalFormatting sqref="R46">
    <cfRule type="expression" dxfId="43" priority="57" stopIfTrue="1">
      <formula>$R$53=1</formula>
    </cfRule>
  </conditionalFormatting>
  <conditionalFormatting sqref="R47">
    <cfRule type="expression" dxfId="42" priority="58" stopIfTrue="1">
      <formula>$R$54=1</formula>
    </cfRule>
  </conditionalFormatting>
  <conditionalFormatting sqref="S23">
    <cfRule type="expression" dxfId="41" priority="59" stopIfTrue="1">
      <formula>$S$50=1</formula>
    </cfRule>
  </conditionalFormatting>
  <conditionalFormatting sqref="S24">
    <cfRule type="expression" dxfId="40" priority="60" stopIfTrue="1">
      <formula>$S$51=1</formula>
    </cfRule>
  </conditionalFormatting>
  <conditionalFormatting sqref="S44">
    <cfRule type="expression" dxfId="39" priority="61" stopIfTrue="1">
      <formula>$S$52=1</formula>
    </cfRule>
  </conditionalFormatting>
  <conditionalFormatting sqref="S46">
    <cfRule type="expression" dxfId="38" priority="62" stopIfTrue="1">
      <formula>$S$53=1</formula>
    </cfRule>
  </conditionalFormatting>
  <conditionalFormatting sqref="S47">
    <cfRule type="expression" dxfId="37" priority="63" stopIfTrue="1">
      <formula>$S$54=1</formula>
    </cfRule>
  </conditionalFormatting>
  <conditionalFormatting sqref="T23">
    <cfRule type="expression" dxfId="36" priority="64" stopIfTrue="1">
      <formula>$T$50=1</formula>
    </cfRule>
  </conditionalFormatting>
  <conditionalFormatting sqref="T24">
    <cfRule type="expression" dxfId="35" priority="65" stopIfTrue="1">
      <formula>$T$51=1</formula>
    </cfRule>
  </conditionalFormatting>
  <conditionalFormatting sqref="T44">
    <cfRule type="expression" dxfId="34" priority="66" stopIfTrue="1">
      <formula>$T$52=1</formula>
    </cfRule>
  </conditionalFormatting>
  <conditionalFormatting sqref="T46">
    <cfRule type="expression" dxfId="33" priority="67" stopIfTrue="1">
      <formula>$T$53=1</formula>
    </cfRule>
  </conditionalFormatting>
  <conditionalFormatting sqref="T47">
    <cfRule type="expression" dxfId="32" priority="68" stopIfTrue="1">
      <formula>$T$54=1</formula>
    </cfRule>
  </conditionalFormatting>
  <conditionalFormatting sqref="U23">
    <cfRule type="expression" dxfId="31" priority="69" stopIfTrue="1">
      <formula>$U$50=1</formula>
    </cfRule>
  </conditionalFormatting>
  <conditionalFormatting sqref="U24">
    <cfRule type="expression" dxfId="30" priority="70" stopIfTrue="1">
      <formula>$U$51=1</formula>
    </cfRule>
  </conditionalFormatting>
  <conditionalFormatting sqref="U44">
    <cfRule type="expression" dxfId="29" priority="71" stopIfTrue="1">
      <formula>$U$52=1</formula>
    </cfRule>
  </conditionalFormatting>
  <conditionalFormatting sqref="U46">
    <cfRule type="expression" dxfId="28" priority="72" stopIfTrue="1">
      <formula>$U$53=1</formula>
    </cfRule>
  </conditionalFormatting>
  <conditionalFormatting sqref="U47">
    <cfRule type="expression" dxfId="27" priority="73" stopIfTrue="1">
      <formula>$U$54=1</formula>
    </cfRule>
  </conditionalFormatting>
  <conditionalFormatting sqref="V23">
    <cfRule type="expression" dxfId="26" priority="74" stopIfTrue="1">
      <formula>$V$50=1</formula>
    </cfRule>
  </conditionalFormatting>
  <conditionalFormatting sqref="V24">
    <cfRule type="expression" dxfId="25" priority="75" stopIfTrue="1">
      <formula>$V$51=1</formula>
    </cfRule>
  </conditionalFormatting>
  <conditionalFormatting sqref="V44">
    <cfRule type="expression" dxfId="24" priority="76" stopIfTrue="1">
      <formula>$V$52=1</formula>
    </cfRule>
  </conditionalFormatting>
  <conditionalFormatting sqref="V46">
    <cfRule type="expression" dxfId="23" priority="77" stopIfTrue="1">
      <formula>$V$53=1</formula>
    </cfRule>
  </conditionalFormatting>
  <conditionalFormatting sqref="V47">
    <cfRule type="expression" dxfId="22" priority="78" stopIfTrue="1">
      <formula>$V$54=1</formula>
    </cfRule>
  </conditionalFormatting>
  <conditionalFormatting sqref="W23">
    <cfRule type="expression" dxfId="21" priority="79" stopIfTrue="1">
      <formula>$W$50=1</formula>
    </cfRule>
  </conditionalFormatting>
  <conditionalFormatting sqref="W24">
    <cfRule type="expression" dxfId="20" priority="80" stopIfTrue="1">
      <formula>$W$51=1</formula>
    </cfRule>
  </conditionalFormatting>
  <conditionalFormatting sqref="W44">
    <cfRule type="expression" dxfId="19" priority="81" stopIfTrue="1">
      <formula>$W$52=1</formula>
    </cfRule>
  </conditionalFormatting>
  <conditionalFormatting sqref="W46">
    <cfRule type="expression" dxfId="18" priority="82" stopIfTrue="1">
      <formula>$W$53=1</formula>
    </cfRule>
  </conditionalFormatting>
  <conditionalFormatting sqref="W47">
    <cfRule type="expression" dxfId="17" priority="83" stopIfTrue="1">
      <formula>$W$54=1</formula>
    </cfRule>
  </conditionalFormatting>
  <conditionalFormatting sqref="X23">
    <cfRule type="expression" dxfId="16" priority="84" stopIfTrue="1">
      <formula>$X$50=1</formula>
    </cfRule>
  </conditionalFormatting>
  <conditionalFormatting sqref="X24">
    <cfRule type="expression" dxfId="15" priority="85" stopIfTrue="1">
      <formula>$X$51=1</formula>
    </cfRule>
  </conditionalFormatting>
  <conditionalFormatting sqref="X44">
    <cfRule type="expression" dxfId="14" priority="86" stopIfTrue="1">
      <formula>$X$52=1</formula>
    </cfRule>
  </conditionalFormatting>
  <conditionalFormatting sqref="X46">
    <cfRule type="expression" dxfId="13" priority="87" stopIfTrue="1">
      <formula>$X$53=1</formula>
    </cfRule>
  </conditionalFormatting>
  <conditionalFormatting sqref="X47">
    <cfRule type="expression" dxfId="12" priority="88" stopIfTrue="1">
      <formula>$X$54=1</formula>
    </cfRule>
  </conditionalFormatting>
  <conditionalFormatting sqref="Y23">
    <cfRule type="expression" dxfId="11" priority="89" stopIfTrue="1">
      <formula>$Y$50=1</formula>
    </cfRule>
  </conditionalFormatting>
  <conditionalFormatting sqref="Y24">
    <cfRule type="expression" dxfId="10" priority="90" stopIfTrue="1">
      <formula>$Y$51=1</formula>
    </cfRule>
  </conditionalFormatting>
  <conditionalFormatting sqref="Y44">
    <cfRule type="expression" dxfId="9" priority="91" stopIfTrue="1">
      <formula>$Y$52=1</formula>
    </cfRule>
  </conditionalFormatting>
  <conditionalFormatting sqref="Y46">
    <cfRule type="expression" dxfId="8" priority="92" stopIfTrue="1">
      <formula>$Y$53=1</formula>
    </cfRule>
  </conditionalFormatting>
  <conditionalFormatting sqref="Y47">
    <cfRule type="expression" dxfId="7" priority="93" stopIfTrue="1">
      <formula>$Y$54=1</formula>
    </cfRule>
  </conditionalFormatting>
  <conditionalFormatting sqref="Z23">
    <cfRule type="expression" dxfId="6" priority="94" stopIfTrue="1">
      <formula>$Z$50=1</formula>
    </cfRule>
  </conditionalFormatting>
  <conditionalFormatting sqref="Z24">
    <cfRule type="expression" dxfId="5" priority="95" stopIfTrue="1">
      <formula>$Z$51=1</formula>
    </cfRule>
  </conditionalFormatting>
  <conditionalFormatting sqref="Z44">
    <cfRule type="expression" dxfId="4" priority="96" stopIfTrue="1">
      <formula>$Z$52=1</formula>
    </cfRule>
  </conditionalFormatting>
  <conditionalFormatting sqref="Z46">
    <cfRule type="expression" dxfId="3" priority="97" stopIfTrue="1">
      <formula>$Z$53=1</formula>
    </cfRule>
  </conditionalFormatting>
  <conditionalFormatting sqref="Z47">
    <cfRule type="expression" dxfId="2" priority="98" stopIfTrue="1">
      <formula>$Z$54=1</formula>
    </cfRule>
  </conditionalFormatting>
  <conditionalFormatting sqref="P24">
    <cfRule type="expression" dxfId="1" priority="99" stopIfTrue="1">
      <formula>$P$51=1</formula>
    </cfRule>
  </conditionalFormatting>
  <conditionalFormatting sqref="I44">
    <cfRule type="expression" dxfId="0" priority="100" stopIfTrue="1">
      <formula>$I$52=1</formula>
    </cfRule>
  </conditionalFormatting>
  <printOptions horizontalCentered="1"/>
  <pageMargins left="0.39370078740157483" right="0.39370078740157483" top="0.6692913385826772" bottom="0.55118110236220474" header="0.51181102362204722" footer="0.51181102362204722"/>
  <pageSetup paperSize="9" scale="51" orientation="landscape"/>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AV93"/>
  <sheetViews>
    <sheetView showGridLines="0" showZeros="0" view="pageBreakPreview" topLeftCell="B1" zoomScale="130" zoomScaleNormal="100" zoomScaleSheetLayoutView="130" workbookViewId="0">
      <selection activeCell="B1" sqref="B1"/>
    </sheetView>
  </sheetViews>
  <sheetFormatPr defaultColWidth="9" defaultRowHeight="12" x14ac:dyDescent="0.15"/>
  <cols>
    <col min="1" max="1" width="3.375" style="26" hidden="1" customWidth="1"/>
    <col min="2" max="2" width="3.375" style="26" customWidth="1"/>
    <col min="3" max="3" width="3.375" style="236" customWidth="1"/>
    <col min="4" max="4" width="2.625" style="236" customWidth="1"/>
    <col min="5" max="5" width="9.625" style="236" customWidth="1"/>
    <col min="6" max="6" width="2.875" style="236" customWidth="1"/>
    <col min="7" max="7" width="6.875" style="236" customWidth="1"/>
    <col min="8" max="8" width="13.875" style="236" customWidth="1"/>
    <col min="9" max="9" width="5.875" style="236" customWidth="1"/>
    <col min="10" max="10" width="3.875" style="236" customWidth="1"/>
    <col min="11" max="11" width="10.875" style="236" customWidth="1"/>
    <col min="12" max="12" width="6.875" style="236" customWidth="1"/>
    <col min="13" max="13" width="7.875" style="236" customWidth="1"/>
    <col min="14" max="14" width="6.875" style="236" customWidth="1"/>
    <col min="15" max="15" width="7.875" style="236" customWidth="1"/>
    <col min="16" max="16" width="2.125" style="44" customWidth="1"/>
    <col min="17" max="24" width="9" style="46"/>
    <col min="25" max="16384" width="9" style="44"/>
  </cols>
  <sheetData>
    <row r="1" spans="1:16" ht="16.350000000000001" customHeight="1" x14ac:dyDescent="0.15">
      <c r="C1" s="84" t="s">
        <v>272</v>
      </c>
    </row>
    <row r="2" spans="1:16" ht="16.350000000000001" customHeight="1" x14ac:dyDescent="0.15">
      <c r="C2" s="84"/>
    </row>
    <row r="3" spans="1:16" ht="14.1" customHeight="1" thickBot="1" x14ac:dyDescent="0.2">
      <c r="O3" s="241" t="s">
        <v>158</v>
      </c>
    </row>
    <row r="4" spans="1:16" ht="13.5" x14ac:dyDescent="0.15">
      <c r="A4" s="44">
        <v>14</v>
      </c>
      <c r="M4" s="809" t="s">
        <v>325</v>
      </c>
      <c r="N4" s="243" t="s">
        <v>112</v>
      </c>
      <c r="O4" s="244" t="s">
        <v>113</v>
      </c>
    </row>
    <row r="5" spans="1:16" ht="20.100000000000001" customHeight="1" thickBot="1" x14ac:dyDescent="0.2">
      <c r="A5" s="26" t="e">
        <f>+#REF!</f>
        <v>#REF!</v>
      </c>
      <c r="C5" s="236" t="s">
        <v>295</v>
      </c>
      <c r="M5" s="810"/>
      <c r="N5" s="281" t="str">
        <f>+表紙!N28</f>
        <v>○</v>
      </c>
      <c r="O5" s="282" t="str">
        <f>+表紙!O28</f>
        <v>　</v>
      </c>
    </row>
    <row r="6" spans="1:16" ht="13.5" x14ac:dyDescent="0.15">
      <c r="C6" s="545" t="s">
        <v>390</v>
      </c>
      <c r="D6" s="811"/>
      <c r="E6" s="811"/>
      <c r="F6" s="811"/>
      <c r="G6" s="811"/>
      <c r="H6" s="811"/>
      <c r="I6" s="811"/>
      <c r="J6" s="811"/>
      <c r="K6" s="811"/>
      <c r="L6" s="811"/>
      <c r="M6" s="811"/>
      <c r="N6" s="811"/>
      <c r="O6" s="811"/>
    </row>
    <row r="7" spans="1:16" ht="7.5" customHeight="1" x14ac:dyDescent="0.15">
      <c r="C7" s="246"/>
      <c r="D7" s="247"/>
      <c r="E7" s="247"/>
      <c r="F7" s="247"/>
      <c r="G7" s="247"/>
      <c r="H7" s="247"/>
      <c r="I7" s="247"/>
      <c r="J7" s="247"/>
      <c r="K7" s="247"/>
      <c r="L7" s="247"/>
      <c r="M7" s="247"/>
      <c r="N7" s="247"/>
      <c r="O7" s="248"/>
    </row>
    <row r="8" spans="1:16" ht="12" customHeight="1" x14ac:dyDescent="0.15">
      <c r="C8" s="573" t="s">
        <v>296</v>
      </c>
      <c r="D8" s="812"/>
      <c r="E8" s="812"/>
      <c r="F8" s="812"/>
      <c r="G8" s="812"/>
      <c r="H8" s="812"/>
      <c r="I8" s="812"/>
      <c r="J8" s="812"/>
      <c r="K8" s="812"/>
      <c r="L8" s="812"/>
      <c r="M8" s="812"/>
      <c r="N8" s="812"/>
      <c r="O8" s="813"/>
      <c r="P8" s="242"/>
    </row>
    <row r="9" spans="1:16" ht="12" customHeight="1" x14ac:dyDescent="0.15">
      <c r="C9" s="814"/>
      <c r="D9" s="815"/>
      <c r="E9" s="815"/>
      <c r="F9" s="815"/>
      <c r="G9" s="815"/>
      <c r="H9" s="815"/>
      <c r="I9" s="815"/>
      <c r="J9" s="815"/>
      <c r="K9" s="815"/>
      <c r="L9" s="815"/>
      <c r="M9" s="815"/>
      <c r="N9" s="815"/>
      <c r="O9" s="816"/>
    </row>
    <row r="10" spans="1:16" ht="10.35" customHeight="1" x14ac:dyDescent="0.15">
      <c r="C10" s="249"/>
      <c r="D10" s="250"/>
      <c r="E10" s="250"/>
      <c r="F10" s="250"/>
      <c r="G10" s="250"/>
      <c r="H10" s="250"/>
      <c r="I10" s="250"/>
      <c r="J10" s="250"/>
      <c r="K10" s="250"/>
      <c r="L10" s="250"/>
      <c r="M10" s="250"/>
      <c r="N10" s="250"/>
      <c r="O10" s="251"/>
    </row>
    <row r="11" spans="1:16" ht="13.5" x14ac:dyDescent="0.15">
      <c r="C11" s="249"/>
      <c r="D11" s="250"/>
      <c r="E11" s="250"/>
      <c r="F11" s="250"/>
      <c r="G11" s="250"/>
      <c r="H11" s="250"/>
      <c r="I11" s="250"/>
      <c r="J11" s="250"/>
      <c r="K11" s="250"/>
      <c r="L11" s="817" t="str">
        <f>+表紙!L34</f>
        <v>令和6年6月25日</v>
      </c>
      <c r="M11" s="818"/>
      <c r="N11" s="818"/>
      <c r="O11" s="819"/>
    </row>
    <row r="12" spans="1:16" ht="13.35" customHeight="1" x14ac:dyDescent="0.15">
      <c r="C12" s="249"/>
      <c r="D12" s="250"/>
      <c r="E12" s="250"/>
      <c r="F12" s="250"/>
      <c r="G12" s="250"/>
      <c r="H12" s="250"/>
      <c r="I12" s="250"/>
      <c r="J12" s="250"/>
      <c r="K12" s="250"/>
      <c r="L12" s="250"/>
      <c r="M12" s="250"/>
      <c r="N12" s="250"/>
      <c r="O12" s="252"/>
    </row>
    <row r="13" spans="1:16" ht="13.5" x14ac:dyDescent="0.15">
      <c r="C13" s="820" t="str">
        <f>+表紙!C36</f>
        <v>横浜市長</v>
      </c>
      <c r="D13" s="821"/>
      <c r="E13" s="821"/>
      <c r="F13" s="821"/>
      <c r="G13" s="253" t="s">
        <v>5</v>
      </c>
      <c r="H13" s="250"/>
      <c r="I13" s="250"/>
      <c r="J13" s="250"/>
      <c r="K13" s="250"/>
      <c r="L13" s="250"/>
      <c r="M13" s="250"/>
      <c r="N13" s="250"/>
      <c r="O13" s="251"/>
    </row>
    <row r="14" spans="1:16" ht="8.25" customHeight="1" x14ac:dyDescent="0.15">
      <c r="C14" s="249"/>
      <c r="D14" s="250"/>
      <c r="E14" s="250"/>
      <c r="F14" s="250"/>
      <c r="G14" s="250"/>
      <c r="H14" s="250"/>
      <c r="I14" s="250"/>
      <c r="J14" s="250"/>
      <c r="K14" s="250"/>
      <c r="L14" s="250"/>
      <c r="M14" s="250"/>
      <c r="N14" s="250"/>
      <c r="O14" s="251"/>
    </row>
    <row r="15" spans="1:16" ht="13.35" customHeight="1" x14ac:dyDescent="0.15">
      <c r="A15" s="26">
        <v>3</v>
      </c>
      <c r="C15" s="249"/>
      <c r="D15" s="250"/>
      <c r="E15" s="250"/>
      <c r="F15" s="250"/>
      <c r="G15" s="250"/>
      <c r="H15" s="245" t="s">
        <v>270</v>
      </c>
      <c r="I15" s="245"/>
      <c r="J15" s="250"/>
      <c r="K15" s="250"/>
      <c r="L15" s="250"/>
      <c r="M15" s="250"/>
      <c r="N15" s="250"/>
      <c r="O15" s="251"/>
    </row>
    <row r="16" spans="1:16" ht="26.25" customHeight="1" x14ac:dyDescent="0.15">
      <c r="C16" s="249"/>
      <c r="D16" s="250"/>
      <c r="E16" s="250"/>
      <c r="F16" s="250"/>
      <c r="G16" s="250"/>
      <c r="H16" s="254" t="s">
        <v>6</v>
      </c>
      <c r="I16" s="254"/>
      <c r="J16" s="806" t="str">
        <f>+表紙!J39</f>
        <v>東京都新宿区新宿5-14-6</v>
      </c>
      <c r="K16" s="806"/>
      <c r="L16" s="807"/>
      <c r="M16" s="807"/>
      <c r="N16" s="807"/>
      <c r="O16" s="808"/>
    </row>
    <row r="17" spans="1:48" ht="26.25" customHeight="1" x14ac:dyDescent="0.15">
      <c r="C17" s="249"/>
      <c r="D17" s="250"/>
      <c r="E17" s="250"/>
      <c r="F17" s="250"/>
      <c r="G17" s="250"/>
      <c r="H17" s="254" t="s">
        <v>7</v>
      </c>
      <c r="I17" s="254"/>
      <c r="J17" s="806" t="str">
        <f>+表紙!J40</f>
        <v>野村不動産パートナーズ株式会社
建築事業本部長　小林　哲司</v>
      </c>
      <c r="K17" s="806"/>
      <c r="L17" s="807"/>
      <c r="M17" s="807"/>
      <c r="N17" s="807"/>
      <c r="O17" s="808"/>
    </row>
    <row r="18" spans="1:48" x14ac:dyDescent="0.15">
      <c r="C18" s="249"/>
      <c r="D18" s="250"/>
      <c r="E18" s="250"/>
      <c r="F18" s="250"/>
      <c r="G18" s="250"/>
      <c r="H18" s="250"/>
      <c r="I18" s="250"/>
      <c r="J18" s="250" t="s">
        <v>8</v>
      </c>
      <c r="K18" s="250"/>
      <c r="L18" s="250"/>
      <c r="M18" s="250"/>
      <c r="N18" s="250"/>
      <c r="O18" s="251"/>
    </row>
    <row r="19" spans="1:48" x14ac:dyDescent="0.15">
      <c r="C19" s="249"/>
      <c r="D19" s="250"/>
      <c r="E19" s="250"/>
      <c r="F19" s="250"/>
      <c r="G19" s="250"/>
      <c r="H19" s="250"/>
      <c r="I19" s="250"/>
      <c r="J19" s="255" t="s">
        <v>9</v>
      </c>
      <c r="K19" s="255"/>
      <c r="L19" s="822" t="str">
        <f>IF(+表紙!L42="","",+表紙!L42)</f>
        <v>03-5368-7802</v>
      </c>
      <c r="M19" s="822"/>
      <c r="N19" s="822"/>
      <c r="O19" s="823"/>
    </row>
    <row r="20" spans="1:48" x14ac:dyDescent="0.15">
      <c r="C20" s="249"/>
      <c r="D20" s="250"/>
      <c r="E20" s="250"/>
      <c r="F20" s="250"/>
      <c r="G20" s="250"/>
      <c r="H20" s="250"/>
      <c r="I20" s="250"/>
      <c r="J20" s="255"/>
      <c r="K20" s="255"/>
      <c r="L20" s="250"/>
      <c r="M20" s="250"/>
      <c r="N20" s="250"/>
      <c r="O20" s="251"/>
    </row>
    <row r="21" spans="1:48" ht="6" customHeight="1" x14ac:dyDescent="0.15">
      <c r="C21" s="249"/>
      <c r="D21" s="250"/>
      <c r="E21" s="250"/>
      <c r="F21" s="250"/>
      <c r="G21" s="250"/>
      <c r="H21" s="250"/>
      <c r="I21" s="250"/>
      <c r="J21" s="250"/>
      <c r="K21" s="250"/>
      <c r="L21" s="250"/>
      <c r="M21" s="250"/>
      <c r="N21" s="250"/>
      <c r="O21" s="251"/>
    </row>
    <row r="22" spans="1:48" ht="30" customHeight="1" x14ac:dyDescent="0.15">
      <c r="A22" s="26">
        <v>4</v>
      </c>
      <c r="C22" s="830" t="s">
        <v>447</v>
      </c>
      <c r="D22" s="831"/>
      <c r="E22" s="831"/>
      <c r="F22" s="831"/>
      <c r="G22" s="831"/>
      <c r="H22" s="831"/>
      <c r="I22" s="831"/>
      <c r="J22" s="831"/>
      <c r="K22" s="831"/>
      <c r="L22" s="831"/>
      <c r="M22" s="831"/>
      <c r="N22" s="831"/>
      <c r="O22" s="832"/>
    </row>
    <row r="23" spans="1:48" x14ac:dyDescent="0.15">
      <c r="C23" s="256"/>
      <c r="D23" s="257"/>
      <c r="E23" s="257"/>
      <c r="F23" s="257"/>
      <c r="G23" s="257"/>
      <c r="H23" s="257"/>
      <c r="I23" s="257"/>
      <c r="J23" s="257"/>
      <c r="K23" s="257"/>
      <c r="L23" s="257"/>
      <c r="M23" s="257"/>
      <c r="N23" s="257"/>
      <c r="O23" s="258"/>
    </row>
    <row r="24" spans="1:48" ht="18" customHeight="1" x14ac:dyDescent="0.15">
      <c r="C24" s="839" t="s">
        <v>10</v>
      </c>
      <c r="D24" s="845"/>
      <c r="E24" s="846"/>
      <c r="F24" s="850" t="str">
        <f>+表紙!F47</f>
        <v>野村不動産パートナーズ株式会社
建築事業本部　環境技術部</v>
      </c>
      <c r="G24" s="851"/>
      <c r="H24" s="852"/>
      <c r="I24" s="852"/>
      <c r="J24" s="852"/>
      <c r="K24" s="852"/>
      <c r="L24" s="852"/>
      <c r="M24" s="855" t="s">
        <v>449</v>
      </c>
      <c r="N24" s="856"/>
      <c r="O24" s="857"/>
    </row>
    <row r="25" spans="1:48" ht="18" customHeight="1" x14ac:dyDescent="0.15">
      <c r="C25" s="847"/>
      <c r="D25" s="848"/>
      <c r="E25" s="849"/>
      <c r="F25" s="853"/>
      <c r="G25" s="854"/>
      <c r="H25" s="854"/>
      <c r="I25" s="854"/>
      <c r="J25" s="854"/>
      <c r="K25" s="854"/>
      <c r="L25" s="854"/>
      <c r="M25" s="858">
        <f>表紙!M48</f>
        <v>7036</v>
      </c>
      <c r="N25" s="859"/>
      <c r="O25" s="860"/>
    </row>
    <row r="26" spans="1:48" ht="18" customHeight="1" x14ac:dyDescent="0.15">
      <c r="C26" s="839" t="s">
        <v>11</v>
      </c>
      <c r="D26" s="840"/>
      <c r="E26" s="841"/>
      <c r="F26" s="833" t="str">
        <f>+表紙!F49</f>
        <v>東京都新宿区新宿5-14-6　長府新宿ビル7階</v>
      </c>
      <c r="G26" s="834"/>
      <c r="H26" s="834"/>
      <c r="I26" s="834"/>
      <c r="J26" s="834"/>
      <c r="K26" s="834"/>
      <c r="L26" s="139" t="s">
        <v>172</v>
      </c>
      <c r="M26" s="259"/>
      <c r="N26" s="837" t="str">
        <f>IF(+表紙!N49="","",+表紙!N49)</f>
        <v/>
      </c>
      <c r="O26" s="838"/>
    </row>
    <row r="27" spans="1:48" ht="18" customHeight="1" x14ac:dyDescent="0.15">
      <c r="C27" s="842"/>
      <c r="D27" s="843"/>
      <c r="E27" s="844"/>
      <c r="F27" s="835"/>
      <c r="G27" s="836"/>
      <c r="H27" s="836"/>
      <c r="I27" s="836"/>
      <c r="J27" s="836"/>
      <c r="K27" s="836"/>
      <c r="L27" s="239"/>
      <c r="M27" s="238"/>
      <c r="N27" s="240"/>
      <c r="O27" s="138"/>
    </row>
    <row r="28" spans="1:48" s="25" customFormat="1" ht="26.25" customHeight="1" x14ac:dyDescent="0.15">
      <c r="A28" s="26"/>
      <c r="B28" s="26"/>
      <c r="C28" s="368" t="s">
        <v>364</v>
      </c>
      <c r="D28" s="369"/>
      <c r="E28" s="369"/>
      <c r="F28" s="370"/>
      <c r="G28" s="370"/>
      <c r="H28" s="370"/>
      <c r="I28" s="370"/>
      <c r="J28" s="370"/>
      <c r="K28" s="370"/>
      <c r="L28" s="371"/>
      <c r="M28" s="372"/>
      <c r="N28" s="373"/>
      <c r="O28" s="374"/>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row>
    <row r="29" spans="1:48" s="25" customFormat="1" ht="24" customHeight="1" x14ac:dyDescent="0.15">
      <c r="A29" s="26"/>
      <c r="B29" s="26"/>
      <c r="C29" s="375"/>
      <c r="D29" s="376" t="s">
        <v>17</v>
      </c>
      <c r="E29" s="377" t="s">
        <v>12</v>
      </c>
      <c r="F29" s="861" t="str">
        <f>+表紙!F52</f>
        <v>Ｄ－建設業</v>
      </c>
      <c r="G29" s="862"/>
      <c r="H29" s="862"/>
      <c r="I29" s="862"/>
      <c r="J29" s="370" t="s">
        <v>47</v>
      </c>
      <c r="K29" s="370"/>
      <c r="L29" s="863" t="str">
        <f>+表紙!L52</f>
        <v>総合工事業</v>
      </c>
      <c r="M29" s="863"/>
      <c r="N29" s="804"/>
      <c r="O29" s="805"/>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row>
    <row r="30" spans="1:48" s="25" customFormat="1" ht="22.5" customHeight="1" x14ac:dyDescent="0.15">
      <c r="A30" s="26"/>
      <c r="B30" s="26"/>
      <c r="C30" s="378"/>
      <c r="D30" s="379" t="s">
        <v>19</v>
      </c>
      <c r="E30" s="380" t="s">
        <v>365</v>
      </c>
      <c r="F30" s="793" t="s">
        <v>366</v>
      </c>
      <c r="G30" s="794"/>
      <c r="H30" s="795"/>
      <c r="I30" s="793" t="s">
        <v>367</v>
      </c>
      <c r="J30" s="797"/>
      <c r="K30" s="864"/>
      <c r="L30" s="798">
        <f>+表紙!L53</f>
        <v>0</v>
      </c>
      <c r="M30" s="799"/>
      <c r="N30" s="381" t="s">
        <v>368</v>
      </c>
      <c r="O30" s="382"/>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row>
    <row r="31" spans="1:48" s="25" customFormat="1" ht="22.5" customHeight="1" x14ac:dyDescent="0.15">
      <c r="A31" s="26"/>
      <c r="B31" s="26"/>
      <c r="C31" s="378"/>
      <c r="D31" s="375"/>
      <c r="E31" s="383"/>
      <c r="F31" s="793" t="s">
        <v>369</v>
      </c>
      <c r="G31" s="794"/>
      <c r="H31" s="795"/>
      <c r="I31" s="796" t="s">
        <v>370</v>
      </c>
      <c r="J31" s="797"/>
      <c r="K31" s="797"/>
      <c r="L31" s="798">
        <f>+表紙!L54</f>
        <v>206</v>
      </c>
      <c r="M31" s="799"/>
      <c r="N31" s="381" t="s">
        <v>368</v>
      </c>
      <c r="O31" s="382"/>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row>
    <row r="32" spans="1:48" s="25" customFormat="1" ht="22.5" customHeight="1" x14ac:dyDescent="0.15">
      <c r="A32" s="26"/>
      <c r="B32" s="26"/>
      <c r="C32" s="378"/>
      <c r="D32" s="791" t="s">
        <v>371</v>
      </c>
      <c r="E32" s="792"/>
      <c r="F32" s="793" t="s">
        <v>372</v>
      </c>
      <c r="G32" s="794"/>
      <c r="H32" s="795"/>
      <c r="I32" s="796" t="s">
        <v>373</v>
      </c>
      <c r="J32" s="797"/>
      <c r="K32" s="797"/>
      <c r="L32" s="798">
        <f>+表紙!L55</f>
        <v>0</v>
      </c>
      <c r="M32" s="799"/>
      <c r="N32" s="381" t="s">
        <v>374</v>
      </c>
      <c r="O32" s="382"/>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row>
    <row r="33" spans="1:48" s="25" customFormat="1" ht="22.5" customHeight="1" x14ac:dyDescent="0.15">
      <c r="A33" s="26"/>
      <c r="B33" s="26"/>
      <c r="C33" s="378"/>
      <c r="D33" s="791"/>
      <c r="E33" s="792"/>
      <c r="F33" s="793" t="s">
        <v>375</v>
      </c>
      <c r="G33" s="794"/>
      <c r="H33" s="795"/>
      <c r="I33" s="796" t="s">
        <v>376</v>
      </c>
      <c r="J33" s="797"/>
      <c r="K33" s="797"/>
      <c r="L33" s="798">
        <f>+表紙!L56</f>
        <v>0</v>
      </c>
      <c r="M33" s="799"/>
      <c r="N33" s="381" t="s">
        <v>368</v>
      </c>
      <c r="O33" s="382"/>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row>
    <row r="34" spans="1:48" s="25" customFormat="1" ht="26.25" customHeight="1" x14ac:dyDescent="0.15">
      <c r="A34" s="26"/>
      <c r="B34" s="26"/>
      <c r="C34" s="378"/>
      <c r="D34" s="375"/>
      <c r="E34" s="383"/>
      <c r="F34" s="331" t="s">
        <v>377</v>
      </c>
      <c r="G34" s="384"/>
      <c r="H34" s="384"/>
      <c r="I34" s="384"/>
      <c r="J34" s="335"/>
      <c r="K34" s="335"/>
      <c r="L34" s="385"/>
      <c r="M34" s="385"/>
      <c r="N34" s="386"/>
      <c r="O34" s="387"/>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row>
    <row r="35" spans="1:48" s="25" customFormat="1" ht="24" customHeight="1" x14ac:dyDescent="0.15">
      <c r="A35" s="26"/>
      <c r="B35" s="26"/>
      <c r="C35" s="378"/>
      <c r="D35" s="388"/>
      <c r="E35" s="389"/>
      <c r="F35" s="800">
        <f>+表紙!F58</f>
        <v>0</v>
      </c>
      <c r="G35" s="801"/>
      <c r="H35" s="801"/>
      <c r="I35" s="801"/>
      <c r="J35" s="801"/>
      <c r="K35" s="801"/>
      <c r="L35" s="801"/>
      <c r="M35" s="801"/>
      <c r="N35" s="801"/>
      <c r="O35" s="802"/>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row>
    <row r="36" spans="1:48" s="25" customFormat="1" ht="23.25" customHeight="1" x14ac:dyDescent="0.15">
      <c r="A36" s="26"/>
      <c r="B36" s="26"/>
      <c r="C36" s="390"/>
      <c r="D36" s="391" t="s">
        <v>24</v>
      </c>
      <c r="E36" s="392" t="s">
        <v>378</v>
      </c>
      <c r="F36" s="803" t="str">
        <f>+表紙!F59</f>
        <v>13名</v>
      </c>
      <c r="G36" s="804"/>
      <c r="H36" s="804"/>
      <c r="I36" s="804"/>
      <c r="J36" s="804"/>
      <c r="K36" s="804"/>
      <c r="L36" s="804"/>
      <c r="M36" s="804"/>
      <c r="N36" s="804"/>
      <c r="O36" s="805"/>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row>
    <row r="37" spans="1:48" ht="23.25" customHeight="1" x14ac:dyDescent="0.15">
      <c r="C37" s="824" t="s">
        <v>297</v>
      </c>
      <c r="D37" s="825"/>
      <c r="E37" s="826"/>
      <c r="F37" s="827" t="str">
        <f>+表紙!F60</f>
        <v>令和 ５ 年 ４ 月 １ 日 ～ 令和 ６ 年 ３ 月 31 日（ １ 年間）</v>
      </c>
      <c r="G37" s="828"/>
      <c r="H37" s="828"/>
      <c r="I37" s="828"/>
      <c r="J37" s="828"/>
      <c r="K37" s="828"/>
      <c r="L37" s="828"/>
      <c r="M37" s="828"/>
      <c r="N37" s="828"/>
      <c r="O37" s="829"/>
    </row>
    <row r="38" spans="1:48" ht="30" customHeight="1" x14ac:dyDescent="0.15">
      <c r="C38" s="193" t="s">
        <v>317</v>
      </c>
      <c r="D38" s="192"/>
      <c r="E38" s="194"/>
      <c r="F38" s="33"/>
      <c r="G38" s="33"/>
      <c r="H38" s="34"/>
      <c r="I38" s="34"/>
      <c r="J38" s="35"/>
      <c r="K38" s="35"/>
      <c r="L38" s="36"/>
      <c r="M38" s="36"/>
      <c r="N38" s="36"/>
      <c r="O38" s="37"/>
    </row>
    <row r="39" spans="1:48" ht="24.75" customHeight="1" x14ac:dyDescent="0.15">
      <c r="C39" s="870"/>
      <c r="D39" s="556" t="s">
        <v>298</v>
      </c>
      <c r="E39" s="558"/>
      <c r="F39" s="558"/>
      <c r="G39" s="557"/>
      <c r="H39" s="556" t="s">
        <v>318</v>
      </c>
      <c r="I39" s="557"/>
      <c r="J39" s="556" t="s">
        <v>299</v>
      </c>
      <c r="K39" s="558"/>
      <c r="L39" s="557"/>
      <c r="M39" s="556" t="s">
        <v>319</v>
      </c>
      <c r="N39" s="558"/>
      <c r="O39" s="557"/>
    </row>
    <row r="40" spans="1:48" ht="24.75" customHeight="1" x14ac:dyDescent="0.15">
      <c r="C40" s="871"/>
      <c r="D40" s="539" t="s">
        <v>300</v>
      </c>
      <c r="E40" s="540"/>
      <c r="F40" s="540"/>
      <c r="G40" s="541"/>
      <c r="H40" s="298">
        <f>+表紙!H63</f>
        <v>1194.3</v>
      </c>
      <c r="I40" s="293" t="s">
        <v>4</v>
      </c>
      <c r="J40" s="542" t="s">
        <v>324</v>
      </c>
      <c r="K40" s="543"/>
      <c r="L40" s="544"/>
      <c r="M40" s="865">
        <f>+表紙!M63</f>
        <v>1194.3</v>
      </c>
      <c r="N40" s="866">
        <f>+表紙!N63</f>
        <v>0</v>
      </c>
      <c r="O40" s="497" t="s">
        <v>4</v>
      </c>
    </row>
    <row r="41" spans="1:48" ht="24.75" customHeight="1" x14ac:dyDescent="0.15">
      <c r="C41" s="871"/>
      <c r="D41" s="539" t="s">
        <v>301</v>
      </c>
      <c r="E41" s="540"/>
      <c r="F41" s="540"/>
      <c r="G41" s="541"/>
      <c r="H41" s="298" t="str">
        <f>+表紙!H64</f>
        <v>0</v>
      </c>
      <c r="I41" s="293" t="s">
        <v>4</v>
      </c>
      <c r="J41" s="542" t="s">
        <v>305</v>
      </c>
      <c r="K41" s="543"/>
      <c r="L41" s="544"/>
      <c r="M41" s="865">
        <f>+表紙!M64</f>
        <v>1194.3</v>
      </c>
      <c r="N41" s="866">
        <f>+表紙!N64</f>
        <v>0</v>
      </c>
      <c r="O41" s="37" t="s">
        <v>4</v>
      </c>
    </row>
    <row r="42" spans="1:48" ht="24.75" customHeight="1" x14ac:dyDescent="0.15">
      <c r="C42" s="871"/>
      <c r="D42" s="539" t="s">
        <v>302</v>
      </c>
      <c r="E42" s="540"/>
      <c r="F42" s="540"/>
      <c r="G42" s="541"/>
      <c r="H42" s="298" t="str">
        <f>+表紙!H65</f>
        <v>0</v>
      </c>
      <c r="I42" s="293" t="s">
        <v>4</v>
      </c>
      <c r="J42" s="867" t="s">
        <v>306</v>
      </c>
      <c r="K42" s="868"/>
      <c r="L42" s="869"/>
      <c r="M42" s="865">
        <f>+表紙!M65</f>
        <v>1194.3</v>
      </c>
      <c r="N42" s="866">
        <f>+表紙!N65</f>
        <v>0</v>
      </c>
      <c r="O42" s="197" t="s">
        <v>4</v>
      </c>
    </row>
    <row r="43" spans="1:48" ht="24.75" customHeight="1" x14ac:dyDescent="0.15">
      <c r="C43" s="191"/>
      <c r="D43" s="539" t="s">
        <v>303</v>
      </c>
      <c r="E43" s="540"/>
      <c r="F43" s="540"/>
      <c r="G43" s="541"/>
      <c r="H43" s="298" t="str">
        <f>+表紙!H66</f>
        <v>0</v>
      </c>
      <c r="I43" s="293" t="s">
        <v>4</v>
      </c>
      <c r="J43" s="867" t="s">
        <v>387</v>
      </c>
      <c r="K43" s="868"/>
      <c r="L43" s="869"/>
      <c r="M43" s="865" t="str">
        <f>+表紙!M66</f>
        <v>0</v>
      </c>
      <c r="N43" s="866">
        <f>+表紙!N66</f>
        <v>0</v>
      </c>
      <c r="O43" s="197" t="s">
        <v>4</v>
      </c>
    </row>
    <row r="44" spans="1:48" ht="24.75" customHeight="1" x14ac:dyDescent="0.15">
      <c r="C44" s="292"/>
      <c r="D44" s="539" t="s">
        <v>304</v>
      </c>
      <c r="E44" s="540"/>
      <c r="F44" s="540"/>
      <c r="G44" s="541"/>
      <c r="H44" s="298" t="str">
        <f>+表紙!H67</f>
        <v>0</v>
      </c>
      <c r="I44" s="293" t="s">
        <v>4</v>
      </c>
      <c r="J44" s="867" t="s">
        <v>388</v>
      </c>
      <c r="K44" s="868"/>
      <c r="L44" s="869"/>
      <c r="M44" s="865" t="str">
        <f>+表紙!M67</f>
        <v>0</v>
      </c>
      <c r="N44" s="866">
        <f>+表紙!N67</f>
        <v>0</v>
      </c>
      <c r="O44" s="197" t="s">
        <v>4</v>
      </c>
    </row>
    <row r="45" spans="1:48" ht="32.1" customHeight="1" x14ac:dyDescent="0.15">
      <c r="C45" s="872" t="s">
        <v>15</v>
      </c>
      <c r="D45" s="873"/>
      <c r="E45" s="874"/>
      <c r="F45" s="261"/>
      <c r="G45" s="261"/>
      <c r="H45" s="262"/>
      <c r="I45" s="262"/>
      <c r="J45" s="263"/>
      <c r="K45" s="263"/>
      <c r="L45" s="260"/>
      <c r="M45" s="260"/>
      <c r="N45" s="260"/>
      <c r="O45" s="264"/>
    </row>
    <row r="46" spans="1:48" ht="3.6" customHeight="1" x14ac:dyDescent="0.15">
      <c r="C46" s="276"/>
      <c r="D46" s="277"/>
      <c r="E46" s="277"/>
      <c r="F46" s="278"/>
      <c r="G46" s="278"/>
      <c r="H46" s="279"/>
      <c r="I46" s="279"/>
      <c r="J46" s="280"/>
      <c r="K46" s="280"/>
      <c r="L46" s="196"/>
      <c r="M46" s="196"/>
      <c r="N46" s="196"/>
      <c r="O46" s="279"/>
    </row>
    <row r="47" spans="1:48" ht="15" customHeight="1" x14ac:dyDescent="0.15">
      <c r="C47" s="545" t="s">
        <v>409</v>
      </c>
      <c r="D47" s="875"/>
      <c r="E47" s="875"/>
      <c r="F47" s="875"/>
      <c r="G47" s="875"/>
      <c r="H47" s="875"/>
      <c r="I47" s="875"/>
      <c r="J47" s="875"/>
      <c r="K47" s="875"/>
      <c r="L47" s="875"/>
      <c r="M47" s="875"/>
      <c r="N47" s="875"/>
      <c r="O47" s="875"/>
    </row>
    <row r="48" spans="1:48" ht="13.5" x14ac:dyDescent="0.15">
      <c r="C48" s="265" t="s">
        <v>240</v>
      </c>
      <c r="D48" s="6"/>
      <c r="E48" s="6"/>
      <c r="F48" s="266"/>
      <c r="G48" s="266"/>
      <c r="H48" s="195"/>
      <c r="I48" s="195"/>
      <c r="J48" s="267"/>
      <c r="K48" s="267"/>
      <c r="L48" s="268"/>
      <c r="M48" s="268"/>
      <c r="N48" s="268"/>
      <c r="O48" s="269"/>
    </row>
    <row r="49" spans="1:48" ht="15" customHeight="1" x14ac:dyDescent="0.15">
      <c r="A49" s="26">
        <v>11</v>
      </c>
      <c r="C49" s="270"/>
      <c r="D49" s="271"/>
      <c r="E49" s="271"/>
      <c r="F49" s="271"/>
      <c r="G49" s="271"/>
      <c r="H49" s="271"/>
      <c r="I49" s="271"/>
      <c r="J49" s="271"/>
      <c r="K49" s="271"/>
      <c r="L49" s="271"/>
      <c r="M49" s="271"/>
      <c r="N49" s="271"/>
      <c r="O49" s="272"/>
    </row>
    <row r="50" spans="1:48" ht="15" customHeight="1" x14ac:dyDescent="0.15">
      <c r="C50" s="198">
        <v>1</v>
      </c>
      <c r="D50" s="526" t="s">
        <v>440</v>
      </c>
      <c r="E50" s="526"/>
      <c r="F50" s="526"/>
      <c r="G50" s="526"/>
      <c r="H50" s="526"/>
      <c r="I50" s="526"/>
      <c r="J50" s="526"/>
      <c r="K50" s="526"/>
      <c r="L50" s="526"/>
      <c r="M50" s="526"/>
      <c r="N50" s="526"/>
      <c r="O50" s="527"/>
    </row>
    <row r="51" spans="1:48" s="25" customFormat="1" ht="15" customHeight="1" x14ac:dyDescent="0.15">
      <c r="A51" s="26"/>
      <c r="B51" s="26"/>
      <c r="C51" s="198">
        <v>2</v>
      </c>
      <c r="D51" s="526" t="s">
        <v>362</v>
      </c>
      <c r="E51" s="526"/>
      <c r="F51" s="526"/>
      <c r="G51" s="526"/>
      <c r="H51" s="526"/>
      <c r="I51" s="526"/>
      <c r="J51" s="526"/>
      <c r="K51" s="526"/>
      <c r="L51" s="526"/>
      <c r="M51" s="526"/>
      <c r="N51" s="526"/>
      <c r="O51" s="527"/>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row>
    <row r="52" spans="1:48" s="25" customFormat="1" ht="15" customHeight="1" x14ac:dyDescent="0.15">
      <c r="A52" s="26"/>
      <c r="B52" s="26"/>
      <c r="C52" s="198"/>
      <c r="D52" s="526" t="s">
        <v>363</v>
      </c>
      <c r="E52" s="526"/>
      <c r="F52" s="526"/>
      <c r="G52" s="526"/>
      <c r="H52" s="526"/>
      <c r="I52" s="526"/>
      <c r="J52" s="526"/>
      <c r="K52" s="526"/>
      <c r="L52" s="526"/>
      <c r="M52" s="526"/>
      <c r="N52" s="526"/>
      <c r="O52" s="527"/>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row>
    <row r="53" spans="1:48" s="25" customFormat="1" ht="39" customHeight="1" x14ac:dyDescent="0.15">
      <c r="A53" s="26"/>
      <c r="B53" s="26"/>
      <c r="C53" s="198"/>
      <c r="D53" s="526" t="s">
        <v>379</v>
      </c>
      <c r="E53" s="526"/>
      <c r="F53" s="526"/>
      <c r="G53" s="526"/>
      <c r="H53" s="526"/>
      <c r="I53" s="526"/>
      <c r="J53" s="526"/>
      <c r="K53" s="526"/>
      <c r="L53" s="526"/>
      <c r="M53" s="526"/>
      <c r="N53" s="526"/>
      <c r="O53" s="527"/>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row>
    <row r="54" spans="1:48" ht="28.35" customHeight="1" x14ac:dyDescent="0.15">
      <c r="A54" s="44"/>
      <c r="B54" s="44"/>
      <c r="C54" s="198">
        <v>3</v>
      </c>
      <c r="D54" s="526" t="s">
        <v>442</v>
      </c>
      <c r="E54" s="526"/>
      <c r="F54" s="526"/>
      <c r="G54" s="526"/>
      <c r="H54" s="526"/>
      <c r="I54" s="526"/>
      <c r="J54" s="526"/>
      <c r="K54" s="526"/>
      <c r="L54" s="526"/>
      <c r="M54" s="526"/>
      <c r="N54" s="526"/>
      <c r="O54" s="527"/>
    </row>
    <row r="55" spans="1:48" ht="28.35" customHeight="1" x14ac:dyDescent="0.15">
      <c r="A55" s="44"/>
      <c r="B55" s="44"/>
      <c r="C55" s="198">
        <v>4</v>
      </c>
      <c r="D55" s="526" t="s">
        <v>448</v>
      </c>
      <c r="E55" s="526"/>
      <c r="F55" s="526"/>
      <c r="G55" s="526"/>
      <c r="H55" s="526"/>
      <c r="I55" s="526"/>
      <c r="J55" s="526"/>
      <c r="K55" s="526"/>
      <c r="L55" s="526"/>
      <c r="M55" s="526"/>
      <c r="N55" s="526"/>
      <c r="O55" s="527"/>
    </row>
    <row r="56" spans="1:48" ht="15" customHeight="1" x14ac:dyDescent="0.15">
      <c r="A56" s="44"/>
      <c r="B56" s="44"/>
      <c r="C56" s="198"/>
      <c r="D56" s="199" t="s">
        <v>391</v>
      </c>
      <c r="E56" s="526" t="s">
        <v>312</v>
      </c>
      <c r="F56" s="526"/>
      <c r="G56" s="526"/>
      <c r="H56" s="526"/>
      <c r="I56" s="526"/>
      <c r="J56" s="526"/>
      <c r="K56" s="526"/>
      <c r="L56" s="526"/>
      <c r="M56" s="526"/>
      <c r="N56" s="526"/>
      <c r="O56" s="527"/>
    </row>
    <row r="57" spans="1:48" ht="15" customHeight="1" x14ac:dyDescent="0.15">
      <c r="A57" s="44"/>
      <c r="B57" s="44"/>
      <c r="C57" s="198"/>
      <c r="D57" s="199" t="s">
        <v>392</v>
      </c>
      <c r="E57" s="526" t="s">
        <v>393</v>
      </c>
      <c r="F57" s="526"/>
      <c r="G57" s="526"/>
      <c r="H57" s="526"/>
      <c r="I57" s="526"/>
      <c r="J57" s="526"/>
      <c r="K57" s="526"/>
      <c r="L57" s="526"/>
      <c r="M57" s="526"/>
      <c r="N57" s="526"/>
      <c r="O57" s="527"/>
    </row>
    <row r="58" spans="1:48" ht="15" customHeight="1" x14ac:dyDescent="0.15">
      <c r="A58" s="44"/>
      <c r="B58" s="44"/>
      <c r="C58" s="198"/>
      <c r="D58" s="199" t="s">
        <v>394</v>
      </c>
      <c r="E58" s="526" t="s">
        <v>395</v>
      </c>
      <c r="F58" s="526"/>
      <c r="G58" s="526"/>
      <c r="H58" s="526"/>
      <c r="I58" s="526"/>
      <c r="J58" s="526"/>
      <c r="K58" s="526"/>
      <c r="L58" s="526"/>
      <c r="M58" s="526"/>
      <c r="N58" s="526"/>
      <c r="O58" s="527"/>
    </row>
    <row r="59" spans="1:48" ht="15" customHeight="1" x14ac:dyDescent="0.15">
      <c r="A59" s="44"/>
      <c r="B59" s="44"/>
      <c r="C59" s="198"/>
      <c r="D59" s="199" t="s">
        <v>396</v>
      </c>
      <c r="E59" s="526" t="s">
        <v>397</v>
      </c>
      <c r="F59" s="526"/>
      <c r="G59" s="526"/>
      <c r="H59" s="526"/>
      <c r="I59" s="526"/>
      <c r="J59" s="526"/>
      <c r="K59" s="526"/>
      <c r="L59" s="526"/>
      <c r="M59" s="526"/>
      <c r="N59" s="526"/>
      <c r="O59" s="527"/>
    </row>
    <row r="60" spans="1:48" ht="15" customHeight="1" x14ac:dyDescent="0.15">
      <c r="A60" s="44"/>
      <c r="B60" s="44"/>
      <c r="C60" s="198"/>
      <c r="D60" s="199" t="s">
        <v>398</v>
      </c>
      <c r="E60" s="526" t="s">
        <v>399</v>
      </c>
      <c r="F60" s="526"/>
      <c r="G60" s="526"/>
      <c r="H60" s="526"/>
      <c r="I60" s="526"/>
      <c r="J60" s="526"/>
      <c r="K60" s="526"/>
      <c r="L60" s="526"/>
      <c r="M60" s="526"/>
      <c r="N60" s="526"/>
      <c r="O60" s="527"/>
    </row>
    <row r="61" spans="1:48" ht="15" customHeight="1" x14ac:dyDescent="0.15">
      <c r="A61" s="44"/>
      <c r="B61" s="44"/>
      <c r="C61" s="198"/>
      <c r="D61" s="199" t="s">
        <v>400</v>
      </c>
      <c r="E61" s="526" t="s">
        <v>313</v>
      </c>
      <c r="F61" s="526"/>
      <c r="G61" s="526"/>
      <c r="H61" s="526"/>
      <c r="I61" s="526"/>
      <c r="J61" s="526"/>
      <c r="K61" s="526"/>
      <c r="L61" s="526"/>
      <c r="M61" s="526"/>
      <c r="N61" s="526"/>
      <c r="O61" s="527"/>
    </row>
    <row r="62" spans="1:48" ht="15" customHeight="1" x14ac:dyDescent="0.15">
      <c r="A62" s="44"/>
      <c r="B62" s="44"/>
      <c r="C62" s="198"/>
      <c r="D62" s="199" t="s">
        <v>401</v>
      </c>
      <c r="E62" s="526" t="s">
        <v>402</v>
      </c>
      <c r="F62" s="526"/>
      <c r="G62" s="526"/>
      <c r="H62" s="526"/>
      <c r="I62" s="526"/>
      <c r="J62" s="526"/>
      <c r="K62" s="526"/>
      <c r="L62" s="526"/>
      <c r="M62" s="526"/>
      <c r="N62" s="526"/>
      <c r="O62" s="527"/>
    </row>
    <row r="63" spans="1:48" ht="15" customHeight="1" x14ac:dyDescent="0.15">
      <c r="A63" s="44"/>
      <c r="B63" s="44"/>
      <c r="C63" s="198"/>
      <c r="D63" s="199" t="s">
        <v>403</v>
      </c>
      <c r="E63" s="526" t="s">
        <v>404</v>
      </c>
      <c r="F63" s="526"/>
      <c r="G63" s="526"/>
      <c r="H63" s="526"/>
      <c r="I63" s="526"/>
      <c r="J63" s="526"/>
      <c r="K63" s="526"/>
      <c r="L63" s="526"/>
      <c r="M63" s="526"/>
      <c r="N63" s="526"/>
      <c r="O63" s="527"/>
    </row>
    <row r="64" spans="1:48" ht="15" customHeight="1" x14ac:dyDescent="0.15">
      <c r="A64" s="44"/>
      <c r="B64" s="44"/>
      <c r="C64" s="198"/>
      <c r="D64" s="199" t="s">
        <v>405</v>
      </c>
      <c r="E64" s="526" t="s">
        <v>406</v>
      </c>
      <c r="F64" s="526"/>
      <c r="G64" s="526"/>
      <c r="H64" s="526"/>
      <c r="I64" s="526"/>
      <c r="J64" s="526"/>
      <c r="K64" s="526"/>
      <c r="L64" s="526"/>
      <c r="M64" s="526"/>
      <c r="N64" s="526"/>
      <c r="O64" s="527"/>
    </row>
    <row r="65" spans="1:16" ht="15" customHeight="1" x14ac:dyDescent="0.15">
      <c r="A65" s="44"/>
      <c r="B65" s="44"/>
      <c r="C65" s="198"/>
      <c r="D65" s="199" t="s">
        <v>307</v>
      </c>
      <c r="E65" s="526" t="s">
        <v>314</v>
      </c>
      <c r="F65" s="526"/>
      <c r="G65" s="526"/>
      <c r="H65" s="526"/>
      <c r="I65" s="526"/>
      <c r="J65" s="526"/>
      <c r="K65" s="526"/>
      <c r="L65" s="526"/>
      <c r="M65" s="526"/>
      <c r="N65" s="526"/>
      <c r="O65" s="527"/>
    </row>
    <row r="66" spans="1:16" ht="28.35" customHeight="1" x14ac:dyDescent="0.15">
      <c r="A66" s="44"/>
      <c r="B66" s="44"/>
      <c r="C66" s="198"/>
      <c r="D66" s="199" t="s">
        <v>308</v>
      </c>
      <c r="E66" s="526" t="s">
        <v>407</v>
      </c>
      <c r="F66" s="526"/>
      <c r="G66" s="526"/>
      <c r="H66" s="526"/>
      <c r="I66" s="526"/>
      <c r="J66" s="526"/>
      <c r="K66" s="526"/>
      <c r="L66" s="526"/>
      <c r="M66" s="526"/>
      <c r="N66" s="526"/>
      <c r="O66" s="527"/>
    </row>
    <row r="67" spans="1:16" ht="15" customHeight="1" x14ac:dyDescent="0.15">
      <c r="A67" s="44"/>
      <c r="B67" s="44"/>
      <c r="C67" s="198"/>
      <c r="D67" s="199" t="s">
        <v>309</v>
      </c>
      <c r="E67" s="526" t="s">
        <v>315</v>
      </c>
      <c r="F67" s="526"/>
      <c r="G67" s="526"/>
      <c r="H67" s="526"/>
      <c r="I67" s="526"/>
      <c r="J67" s="526"/>
      <c r="K67" s="526"/>
      <c r="L67" s="526"/>
      <c r="M67" s="526"/>
      <c r="N67" s="526"/>
      <c r="O67" s="527"/>
    </row>
    <row r="68" spans="1:16" ht="28.35" customHeight="1" x14ac:dyDescent="0.15">
      <c r="A68" s="44"/>
      <c r="B68" s="44"/>
      <c r="C68" s="198"/>
      <c r="D68" s="199" t="s">
        <v>310</v>
      </c>
      <c r="E68" s="526" t="s">
        <v>408</v>
      </c>
      <c r="F68" s="526"/>
      <c r="G68" s="526"/>
      <c r="H68" s="526"/>
      <c r="I68" s="526"/>
      <c r="J68" s="526"/>
      <c r="K68" s="526"/>
      <c r="L68" s="526"/>
      <c r="M68" s="526"/>
      <c r="N68" s="526"/>
      <c r="O68" s="527"/>
    </row>
    <row r="69" spans="1:16" ht="28.35" customHeight="1" x14ac:dyDescent="0.15">
      <c r="A69" s="44"/>
      <c r="B69" s="44"/>
      <c r="C69" s="198"/>
      <c r="D69" s="199" t="s">
        <v>311</v>
      </c>
      <c r="E69" s="526" t="s">
        <v>316</v>
      </c>
      <c r="F69" s="526"/>
      <c r="G69" s="526"/>
      <c r="H69" s="526"/>
      <c r="I69" s="526"/>
      <c r="J69" s="526"/>
      <c r="K69" s="526"/>
      <c r="L69" s="526"/>
      <c r="M69" s="526"/>
      <c r="N69" s="526"/>
      <c r="O69" s="527"/>
    </row>
    <row r="70" spans="1:16" ht="28.35" customHeight="1" x14ac:dyDescent="0.15">
      <c r="A70" s="44"/>
      <c r="B70" s="44"/>
      <c r="C70" s="198">
        <v>5</v>
      </c>
      <c r="D70" s="526" t="s">
        <v>386</v>
      </c>
      <c r="E70" s="526"/>
      <c r="F70" s="526"/>
      <c r="G70" s="526"/>
      <c r="H70" s="526"/>
      <c r="I70" s="526"/>
      <c r="J70" s="526"/>
      <c r="K70" s="526"/>
      <c r="L70" s="526"/>
      <c r="M70" s="526"/>
      <c r="N70" s="526"/>
      <c r="O70" s="527"/>
    </row>
    <row r="71" spans="1:16" ht="15" customHeight="1" x14ac:dyDescent="0.15">
      <c r="A71" s="44"/>
      <c r="B71" s="44"/>
      <c r="C71" s="198">
        <v>6</v>
      </c>
      <c r="D71" s="526" t="s">
        <v>385</v>
      </c>
      <c r="E71" s="526"/>
      <c r="F71" s="526"/>
      <c r="G71" s="526"/>
      <c r="H71" s="526"/>
      <c r="I71" s="526"/>
      <c r="J71" s="526"/>
      <c r="K71" s="526"/>
      <c r="L71" s="526"/>
      <c r="M71" s="526"/>
      <c r="N71" s="526"/>
      <c r="O71" s="527"/>
    </row>
    <row r="72" spans="1:16" ht="15" customHeight="1" x14ac:dyDescent="0.15">
      <c r="A72" s="44"/>
      <c r="B72" s="44"/>
      <c r="C72" s="273"/>
      <c r="D72" s="274"/>
      <c r="E72" s="274"/>
      <c r="F72" s="274"/>
      <c r="G72" s="274"/>
      <c r="H72" s="274"/>
      <c r="I72" s="274"/>
      <c r="J72" s="274"/>
      <c r="K72" s="274"/>
      <c r="L72" s="274"/>
      <c r="M72" s="274"/>
      <c r="N72" s="274"/>
      <c r="O72" s="275"/>
    </row>
    <row r="73" spans="1:16" ht="15" customHeight="1" x14ac:dyDescent="0.15">
      <c r="A73" s="44"/>
      <c r="B73" s="44"/>
    </row>
    <row r="74" spans="1:16" s="46" customFormat="1" ht="23.25" customHeight="1" x14ac:dyDescent="0.15">
      <c r="C74" s="236"/>
      <c r="D74" s="236"/>
      <c r="E74" s="236"/>
      <c r="F74" s="236"/>
      <c r="G74" s="236"/>
      <c r="H74" s="236"/>
      <c r="I74" s="236"/>
      <c r="J74" s="236"/>
      <c r="K74" s="236"/>
      <c r="L74" s="236"/>
      <c r="M74" s="236"/>
      <c r="N74" s="236"/>
      <c r="O74" s="236"/>
    </row>
    <row r="75" spans="1:16" ht="23.25" customHeight="1" x14ac:dyDescent="0.15">
      <c r="A75" s="46"/>
      <c r="B75" s="46"/>
      <c r="P75" s="46"/>
    </row>
    <row r="76" spans="1:16" ht="23.25" customHeight="1" x14ac:dyDescent="0.15">
      <c r="A76" s="46"/>
      <c r="B76" s="46"/>
      <c r="P76" s="46"/>
    </row>
    <row r="77" spans="1:16" ht="23.25" customHeight="1" x14ac:dyDescent="0.15">
      <c r="A77" s="46"/>
      <c r="B77" s="46"/>
      <c r="P77" s="46"/>
    </row>
    <row r="78" spans="1:16" x14ac:dyDescent="0.15">
      <c r="A78" s="46"/>
      <c r="B78" s="46"/>
      <c r="P78" s="46"/>
    </row>
    <row r="79" spans="1:16" x14ac:dyDescent="0.15">
      <c r="A79" s="46"/>
      <c r="B79" s="46"/>
      <c r="P79" s="46"/>
    </row>
    <row r="80" spans="1:16" x14ac:dyDescent="0.15">
      <c r="A80" s="46"/>
      <c r="B80" s="46"/>
      <c r="P80" s="46"/>
    </row>
    <row r="81" spans="1:16" x14ac:dyDescent="0.15">
      <c r="A81" s="47"/>
      <c r="B81" s="47"/>
      <c r="P81" s="46"/>
    </row>
    <row r="82" spans="1:16" x14ac:dyDescent="0.15">
      <c r="A82" s="47"/>
      <c r="B82" s="47"/>
      <c r="P82" s="46"/>
    </row>
    <row r="83" spans="1:16" x14ac:dyDescent="0.15">
      <c r="A83" s="47"/>
      <c r="B83" s="47"/>
      <c r="P83" s="46"/>
    </row>
    <row r="84" spans="1:16" x14ac:dyDescent="0.15">
      <c r="C84" s="237"/>
      <c r="D84" s="237"/>
      <c r="E84" s="237"/>
      <c r="F84" s="237"/>
      <c r="G84" s="237"/>
      <c r="H84" s="237"/>
      <c r="I84" s="237"/>
      <c r="J84" s="237"/>
      <c r="K84" s="237"/>
      <c r="L84" s="237"/>
      <c r="M84" s="237"/>
      <c r="N84" s="237"/>
      <c r="O84" s="237"/>
    </row>
    <row r="85" spans="1:16" x14ac:dyDescent="0.15">
      <c r="C85" s="237"/>
      <c r="D85" s="237"/>
      <c r="E85" s="237"/>
      <c r="F85" s="237"/>
      <c r="G85" s="237"/>
      <c r="H85" s="237"/>
      <c r="I85" s="237"/>
      <c r="J85" s="237"/>
      <c r="K85" s="237"/>
      <c r="L85" s="237"/>
      <c r="M85" s="237"/>
      <c r="N85" s="237"/>
      <c r="O85" s="237"/>
    </row>
    <row r="86" spans="1:16" x14ac:dyDescent="0.15">
      <c r="C86" s="237"/>
      <c r="D86" s="237"/>
      <c r="E86" s="237"/>
      <c r="F86" s="237"/>
      <c r="G86" s="237"/>
      <c r="H86" s="237"/>
      <c r="I86" s="237"/>
      <c r="J86" s="237"/>
      <c r="K86" s="237"/>
      <c r="L86" s="237"/>
      <c r="M86" s="237"/>
      <c r="N86" s="237"/>
      <c r="O86" s="237"/>
    </row>
    <row r="87" spans="1:16" x14ac:dyDescent="0.15">
      <c r="C87" s="237"/>
      <c r="D87" s="237"/>
      <c r="E87" s="237"/>
      <c r="F87" s="237"/>
      <c r="G87" s="237"/>
      <c r="H87" s="237"/>
      <c r="I87" s="237"/>
      <c r="J87" s="237"/>
      <c r="K87" s="237"/>
      <c r="L87" s="237"/>
      <c r="M87" s="237"/>
      <c r="N87" s="237"/>
      <c r="O87" s="237"/>
    </row>
    <row r="88" spans="1:16" x14ac:dyDescent="0.15">
      <c r="C88" s="237"/>
      <c r="D88" s="237"/>
      <c r="E88" s="237"/>
      <c r="F88" s="237"/>
      <c r="G88" s="237"/>
      <c r="H88" s="237"/>
      <c r="I88" s="237"/>
      <c r="J88" s="237"/>
      <c r="K88" s="237"/>
      <c r="L88" s="237"/>
      <c r="M88" s="237"/>
      <c r="N88" s="237"/>
      <c r="O88" s="237"/>
    </row>
    <row r="89" spans="1:16" x14ac:dyDescent="0.15">
      <c r="C89" s="237"/>
      <c r="D89" s="237"/>
      <c r="E89" s="237"/>
      <c r="F89" s="237"/>
      <c r="G89" s="237"/>
      <c r="H89" s="237"/>
      <c r="I89" s="237"/>
      <c r="J89" s="237"/>
      <c r="K89" s="237"/>
      <c r="L89" s="237"/>
      <c r="M89" s="237"/>
      <c r="N89" s="237"/>
      <c r="O89" s="237"/>
    </row>
    <row r="90" spans="1:16" x14ac:dyDescent="0.15">
      <c r="C90" s="237"/>
      <c r="D90" s="237"/>
      <c r="E90" s="237"/>
      <c r="F90" s="237"/>
      <c r="G90" s="237"/>
      <c r="H90" s="237"/>
      <c r="I90" s="237"/>
      <c r="J90" s="237"/>
      <c r="K90" s="237"/>
      <c r="L90" s="237"/>
      <c r="M90" s="237"/>
      <c r="N90" s="237"/>
      <c r="O90" s="237"/>
    </row>
    <row r="91" spans="1:16" x14ac:dyDescent="0.15">
      <c r="C91" s="237"/>
      <c r="D91" s="237"/>
      <c r="E91" s="237"/>
      <c r="F91" s="237"/>
      <c r="G91" s="237"/>
      <c r="H91" s="237"/>
      <c r="I91" s="237"/>
      <c r="J91" s="237"/>
      <c r="K91" s="237"/>
      <c r="L91" s="237"/>
      <c r="M91" s="237"/>
      <c r="N91" s="237"/>
      <c r="O91" s="237"/>
    </row>
    <row r="92" spans="1:16" x14ac:dyDescent="0.15">
      <c r="C92" s="237"/>
      <c r="D92" s="237"/>
      <c r="E92" s="237"/>
      <c r="F92" s="237"/>
      <c r="G92" s="237"/>
      <c r="H92" s="237"/>
      <c r="I92" s="237"/>
      <c r="J92" s="237"/>
      <c r="K92" s="237"/>
      <c r="L92" s="237"/>
      <c r="M92" s="237"/>
      <c r="N92" s="237"/>
      <c r="O92" s="237"/>
    </row>
    <row r="93" spans="1:16" x14ac:dyDescent="0.15">
      <c r="C93" s="237"/>
      <c r="D93" s="237"/>
      <c r="E93" s="237"/>
      <c r="F93" s="237"/>
      <c r="G93" s="237"/>
      <c r="H93" s="237"/>
      <c r="I93" s="237"/>
      <c r="J93" s="237"/>
      <c r="K93" s="237"/>
      <c r="L93" s="237"/>
      <c r="M93" s="237"/>
      <c r="N93" s="237"/>
      <c r="O93" s="237"/>
    </row>
  </sheetData>
  <sheetProtection algorithmName="SHA-512" hashValue="h/s92kwqEJCLgzKYzEy1X1g24B2sPSEt11Pml2h12U7DBwIeqAgGO7mkL7KxoMUmMuu0hrHQ4DeLGipHHEvs0Q==" saltValue="u9TFLYZ1I1IEbETv1aBSAw==" spinCount="100000" sheet="1" objects="1" scenarios="1"/>
  <mergeCells count="79">
    <mergeCell ref="C39:C42"/>
    <mergeCell ref="D71:O71"/>
    <mergeCell ref="E63:O63"/>
    <mergeCell ref="C45:E45"/>
    <mergeCell ref="C47:O47"/>
    <mergeCell ref="D50:O50"/>
    <mergeCell ref="E59:O59"/>
    <mergeCell ref="D54:O54"/>
    <mergeCell ref="D51:O51"/>
    <mergeCell ref="D55:O55"/>
    <mergeCell ref="M40:N40"/>
    <mergeCell ref="E56:O56"/>
    <mergeCell ref="D44:G44"/>
    <mergeCell ref="J44:L44"/>
    <mergeCell ref="M44:N44"/>
    <mergeCell ref="D42:G42"/>
    <mergeCell ref="D41:G41"/>
    <mergeCell ref="J41:L41"/>
    <mergeCell ref="J42:L42"/>
    <mergeCell ref="D40:G40"/>
    <mergeCell ref="M41:N41"/>
    <mergeCell ref="E57:O57"/>
    <mergeCell ref="E58:O58"/>
    <mergeCell ref="M43:N43"/>
    <mergeCell ref="M42:N42"/>
    <mergeCell ref="D43:G43"/>
    <mergeCell ref="J43:L43"/>
    <mergeCell ref="D52:O52"/>
    <mergeCell ref="D53:O53"/>
    <mergeCell ref="D70:O70"/>
    <mergeCell ref="E60:O60"/>
    <mergeCell ref="E61:O61"/>
    <mergeCell ref="E62:O62"/>
    <mergeCell ref="E66:O66"/>
    <mergeCell ref="E67:O67"/>
    <mergeCell ref="E69:O69"/>
    <mergeCell ref="E64:O64"/>
    <mergeCell ref="E65:O65"/>
    <mergeCell ref="E68:O68"/>
    <mergeCell ref="L19:O19"/>
    <mergeCell ref="C37:E37"/>
    <mergeCell ref="F37:O37"/>
    <mergeCell ref="C22:O22"/>
    <mergeCell ref="F26:K27"/>
    <mergeCell ref="N26:O26"/>
    <mergeCell ref="C26:E27"/>
    <mergeCell ref="C24:E25"/>
    <mergeCell ref="F24:L25"/>
    <mergeCell ref="M24:O24"/>
    <mergeCell ref="M25:O25"/>
    <mergeCell ref="F29:I29"/>
    <mergeCell ref="L29:O29"/>
    <mergeCell ref="F30:H30"/>
    <mergeCell ref="I30:K30"/>
    <mergeCell ref="L30:M30"/>
    <mergeCell ref="J17:O17"/>
    <mergeCell ref="M4:M5"/>
    <mergeCell ref="C6:O6"/>
    <mergeCell ref="C8:O9"/>
    <mergeCell ref="L11:O11"/>
    <mergeCell ref="J16:O16"/>
    <mergeCell ref="C13:F13"/>
    <mergeCell ref="F31:H31"/>
    <mergeCell ref="I31:K31"/>
    <mergeCell ref="L31:M31"/>
    <mergeCell ref="F35:O35"/>
    <mergeCell ref="F36:O36"/>
    <mergeCell ref="D32:E33"/>
    <mergeCell ref="F32:H32"/>
    <mergeCell ref="I32:K32"/>
    <mergeCell ref="L32:M32"/>
    <mergeCell ref="F33:H33"/>
    <mergeCell ref="I33:K33"/>
    <mergeCell ref="L33:M33"/>
    <mergeCell ref="D39:G39"/>
    <mergeCell ref="H39:I39"/>
    <mergeCell ref="J39:L39"/>
    <mergeCell ref="M39:O39"/>
    <mergeCell ref="J40:L40"/>
  </mergeCells>
  <phoneticPr fontId="3"/>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1" manualBreakCount="1">
    <brk id="46" min="2" max="14"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G10" sqref="G10"/>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876" t="s">
        <v>170</v>
      </c>
      <c r="C4" s="876"/>
    </row>
    <row r="5" spans="2:4" ht="14.25" thickBot="1" x14ac:dyDescent="0.2">
      <c r="B5" s="7"/>
    </row>
    <row r="6" spans="2:4" x14ac:dyDescent="0.15">
      <c r="B6" s="111" t="s">
        <v>160</v>
      </c>
      <c r="C6" s="8" t="s">
        <v>161</v>
      </c>
    </row>
    <row r="7" spans="2:4" ht="114.95" customHeight="1" x14ac:dyDescent="0.15">
      <c r="B7" s="112" t="s">
        <v>51</v>
      </c>
      <c r="C7" s="9" t="s">
        <v>163</v>
      </c>
    </row>
    <row r="8" spans="2:4" ht="125.1" customHeight="1" x14ac:dyDescent="0.15">
      <c r="B8" s="113" t="s">
        <v>52</v>
      </c>
      <c r="C8" s="9" t="s">
        <v>164</v>
      </c>
    </row>
    <row r="9" spans="2:4" ht="75" customHeight="1" x14ac:dyDescent="0.15">
      <c r="B9" s="114" t="s">
        <v>53</v>
      </c>
      <c r="C9" s="9" t="s">
        <v>165</v>
      </c>
    </row>
    <row r="10" spans="2:4" ht="65.099999999999994" customHeight="1" x14ac:dyDescent="0.15">
      <c r="B10" s="114" t="s">
        <v>54</v>
      </c>
      <c r="C10" s="9" t="s">
        <v>166</v>
      </c>
    </row>
    <row r="11" spans="2:4" ht="39.950000000000003" customHeight="1" x14ac:dyDescent="0.15">
      <c r="B11" s="114" t="s">
        <v>55</v>
      </c>
      <c r="C11" s="9" t="s">
        <v>167</v>
      </c>
    </row>
    <row r="12" spans="2:4" ht="30" customHeight="1" x14ac:dyDescent="0.15">
      <c r="B12" s="114" t="s">
        <v>56</v>
      </c>
      <c r="C12" s="9" t="s">
        <v>168</v>
      </c>
    </row>
    <row r="13" spans="2:4" ht="30" customHeight="1" thickBot="1" x14ac:dyDescent="0.2">
      <c r="B13" s="115" t="s">
        <v>57</v>
      </c>
      <c r="C13" s="10" t="s">
        <v>169</v>
      </c>
      <c r="D13" s="116"/>
    </row>
    <row r="14" spans="2:4" ht="60" customHeight="1" x14ac:dyDescent="0.15">
      <c r="B14" s="877" t="s">
        <v>171</v>
      </c>
      <c r="C14" s="877"/>
      <c r="D14" s="117"/>
    </row>
  </sheetData>
  <sheetProtection algorithmName="SHA-512" hashValue="qHVOZKxyjUdVMpMjET52Aav+Ns9bYd6SLpLnchFRh/9x4z0YN794IQxGKpwRtUv4IeH4Of4V9r3ASAdJC8FCjA==" saltValue="rBCTh18DfqBLI5m/reRLBQ=="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野村不動産パートナーズ株式会社
建築事業本部　環境技術部</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634" t="s">
        <v>89</v>
      </c>
      <c r="C7" s="635"/>
      <c r="D7" s="708" t="s">
        <v>203</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sOZt/MHP0ScV+AkyWvLMpldPLHRgQ84zkbqdV5lvvOz6aHup5Fe3GfV/As2H3PJx6afOTHhacbmHuTIQO+8+lA==" saltValue="zT3C05ccCP3wBojvUXunS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野村不動産パートナーズ株式会社
建築事業本部　環境技術部</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634" t="s">
        <v>89</v>
      </c>
      <c r="C7" s="635"/>
      <c r="D7" s="708" t="s">
        <v>204</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Bl1PYSBQW/TNpvwwkZFo6biDxKqcMrPbBxgRCRp58LE15MZb3Saho5sDB2meO7K9yKcYM2naoGXlGcqdDIY1KQ==" saltValue="LGQT937x7Ih4m4zAU005T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野村不動産パートナーズ株式会社
建築事業本部　環境技術部</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634" t="s">
        <v>89</v>
      </c>
      <c r="C7" s="635"/>
      <c r="D7" s="708" t="s">
        <v>205</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zik1/IaCIn1/eoUS18nnFCiCuYpq6TqTDR2vl8qll1DkBcOR5tPBHX+PnQJpQSfl/WlHnFrNCv8VBVKDhWoqvQ==" saltValue="h4s7YDFmQxPcAZjgyekzW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酸」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野村不動産パートナーズ株式会社
建築事業本部　環境技術部</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634" t="s">
        <v>89</v>
      </c>
      <c r="C7" s="635"/>
      <c r="D7" s="708" t="s">
        <v>206</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ztU13bfPRb9a0jH9rDztcGYaihMAsvQTAotVOW/DPOy6nEEzRLWeh9GKQ8B/XrkVVDZHWYhI8YHFML/m3vIz2w==" saltValue="CfSFcXV+T5x37IliLKx9p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C000"/>
    <pageSetUpPr fitToPage="1"/>
  </sheetPr>
  <dimension ref="B1:BJ76"/>
  <sheetViews>
    <sheetView showGridLines="0" topLeftCell="A18" zoomScaleNormal="100" workbookViewId="0">
      <selection activeCell="P45" sqref="P45"/>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野村不動産パートナーズ株式会社
建築事業本部　環境技術部</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634" t="s">
        <v>89</v>
      </c>
      <c r="C7" s="635"/>
      <c r="D7" s="708" t="s">
        <v>207</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101.2</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101.2</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101.2</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101.2</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9giiuGMg6CnLfmvbNsQYG03FTJwUOXNsmAse8cFO2Hm15CZdtH0UgGZsmo31eobmhvZPLWTSzlkfCwq9UEd2zw==" saltValue="BnbOtJro23CVOt0FkUuwa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rgb="FFFFC000"/>
    <pageSetUpPr fitToPage="1"/>
  </sheetPr>
  <dimension ref="B1:BJ76"/>
  <sheetViews>
    <sheetView showGridLines="0" topLeftCell="A16" zoomScaleNormal="100" workbookViewId="0">
      <selection activeCell="AL31" sqref="AL31:AQ31"/>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野村不動産パートナーズ株式会社
建築事業本部　環境技術部</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503"/>
    </row>
    <row r="7" spans="2:49" ht="28.35" customHeight="1" thickBot="1" x14ac:dyDescent="0.2">
      <c r="B7" s="634" t="s">
        <v>89</v>
      </c>
      <c r="C7" s="635"/>
      <c r="D7" s="708" t="s">
        <v>208</v>
      </c>
      <c r="E7" s="709"/>
      <c r="F7" s="709"/>
      <c r="G7" s="709"/>
      <c r="H7" s="709"/>
      <c r="I7" s="710"/>
      <c r="J7" s="157"/>
      <c r="K7" s="63"/>
      <c r="L7" s="170"/>
      <c r="M7" s="734" t="s">
        <v>91</v>
      </c>
      <c r="N7" s="735"/>
      <c r="O7" s="735"/>
      <c r="P7" s="735"/>
      <c r="Q7" s="735"/>
      <c r="R7" s="735"/>
      <c r="S7" s="735"/>
      <c r="T7" s="735"/>
      <c r="U7" s="735"/>
      <c r="V7" s="735"/>
      <c r="W7" s="736"/>
      <c r="X7" s="736"/>
      <c r="Y7" s="735"/>
      <c r="Z7" s="735"/>
      <c r="AA7" s="735"/>
      <c r="AB7" s="737"/>
      <c r="AC7" s="152"/>
      <c r="AD7" s="152"/>
      <c r="AE7" s="152"/>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0.1</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15.8</v>
      </c>
      <c r="E24" s="700"/>
      <c r="F24" s="700"/>
      <c r="G24" s="212" t="s">
        <v>198</v>
      </c>
      <c r="H24" s="678">
        <f>+F12</f>
        <v>0.1</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0.1</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0.1</v>
      </c>
      <c r="Q27" s="683"/>
      <c r="R27" s="683"/>
      <c r="S27" s="683"/>
      <c r="T27" s="54" t="s">
        <v>38</v>
      </c>
      <c r="U27" s="74"/>
      <c r="V27" s="74"/>
      <c r="Y27" s="72" t="s">
        <v>39</v>
      </c>
      <c r="Z27" s="75"/>
      <c r="AH27" s="63"/>
      <c r="AI27" s="63"/>
      <c r="AJ27" s="63"/>
      <c r="AK27" s="63"/>
      <c r="AL27" s="646">
        <f>+AH18+P27</f>
        <v>0.1</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0.1</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15.8</v>
      </c>
      <c r="E29" s="700"/>
      <c r="F29" s="700"/>
      <c r="G29" s="212" t="s">
        <v>198</v>
      </c>
      <c r="H29" s="678">
        <f>+AL27</f>
        <v>0.1</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15.8</v>
      </c>
      <c r="E30" s="700"/>
      <c r="F30" s="700"/>
      <c r="G30" s="212" t="s">
        <v>198</v>
      </c>
      <c r="H30" s="678">
        <f>+AL30</f>
        <v>0.1</v>
      </c>
      <c r="I30" s="679"/>
      <c r="J30" s="212" t="s">
        <v>198</v>
      </c>
      <c r="M30" s="652"/>
      <c r="P30" s="66"/>
      <c r="R30" s="682">
        <f>+ROUND(AA28,1)+ROUND(AA29,1)+ROUND(AA30,1)</f>
        <v>0.1</v>
      </c>
      <c r="S30" s="683"/>
      <c r="T30" s="683"/>
      <c r="U30" s="683"/>
      <c r="V30" s="54" t="s">
        <v>16</v>
      </c>
      <c r="Y30" s="684" t="s">
        <v>186</v>
      </c>
      <c r="Z30" s="685"/>
      <c r="AA30" s="640"/>
      <c r="AB30" s="641"/>
      <c r="AC30" s="641"/>
      <c r="AD30" s="641"/>
      <c r="AE30" s="641"/>
      <c r="AF30" s="54" t="s">
        <v>13</v>
      </c>
      <c r="AL30" s="632">
        <v>0.1</v>
      </c>
      <c r="AM30" s="633"/>
      <c r="AN30" s="633"/>
      <c r="AO30" s="633"/>
      <c r="AP30" s="62" t="s">
        <v>13</v>
      </c>
      <c r="AS30" s="677"/>
      <c r="AT30" s="674"/>
      <c r="AU30" s="674"/>
      <c r="AV30" s="675"/>
      <c r="AW30" s="503"/>
    </row>
    <row r="31" spans="2:49" ht="27" customHeight="1" thickTop="1" thickBot="1" x14ac:dyDescent="0.2">
      <c r="B31" s="711" t="s">
        <v>226</v>
      </c>
      <c r="C31" s="712"/>
      <c r="D31" s="700">
        <v>15.8</v>
      </c>
      <c r="E31" s="700"/>
      <c r="F31" s="700"/>
      <c r="G31" s="212" t="s">
        <v>198</v>
      </c>
      <c r="H31" s="678">
        <f>+AS24</f>
        <v>0.1</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fH4MU9rV/voxp6GSCMxS578zX5+jM2mWlZWxSwaHIubbbIsJgaWiyV8gp5Opzf6Z+xF5jhkul0V2SE2PfF79/g==" saltValue="SvT15piz2kokcSTeXyw2lQ=="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rgb="FFFFC000"/>
    <pageSetUpPr fitToPage="1"/>
  </sheetPr>
  <dimension ref="B1:BJ76"/>
  <sheetViews>
    <sheetView showGridLines="0" topLeftCell="A21" zoomScaleNormal="100" workbookViewId="0">
      <selection activeCell="H42" sqref="H42"/>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野村不動産パートナーズ株式会社
建築事業本部　環境技術部</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71"/>
      <c r="AC6" s="172"/>
      <c r="AD6" s="172"/>
      <c r="AE6" s="172"/>
      <c r="AF6" s="172"/>
      <c r="AG6" s="172"/>
      <c r="AH6" s="172"/>
      <c r="AI6" s="172"/>
      <c r="AJ6" s="172"/>
      <c r="AK6" s="172"/>
      <c r="AL6" s="172"/>
      <c r="AM6" s="172"/>
      <c r="AN6" s="172"/>
      <c r="AO6" s="172"/>
      <c r="AP6" s="172"/>
      <c r="AQ6" s="172"/>
      <c r="AR6" s="172"/>
      <c r="AS6" s="172"/>
      <c r="AT6" s="172"/>
      <c r="AU6" s="172"/>
      <c r="AV6" s="172"/>
      <c r="AW6" s="503"/>
    </row>
    <row r="7" spans="2:49" ht="28.35" customHeight="1" thickBot="1" x14ac:dyDescent="0.2">
      <c r="B7" s="634" t="s">
        <v>89</v>
      </c>
      <c r="C7" s="635"/>
      <c r="D7" s="708" t="s">
        <v>209</v>
      </c>
      <c r="E7" s="709"/>
      <c r="F7" s="709"/>
      <c r="G7" s="709"/>
      <c r="H7" s="709"/>
      <c r="I7" s="710"/>
      <c r="J7" s="157"/>
      <c r="K7" s="63"/>
      <c r="L7" s="170"/>
      <c r="M7" s="741" t="s">
        <v>227</v>
      </c>
      <c r="N7" s="742"/>
      <c r="O7" s="742"/>
      <c r="P7" s="742"/>
      <c r="Q7" s="742"/>
      <c r="R7" s="742"/>
      <c r="S7" s="742"/>
      <c r="T7" s="742"/>
      <c r="U7" s="742"/>
      <c r="V7" s="742"/>
      <c r="W7" s="743"/>
      <c r="X7" s="743"/>
      <c r="Y7" s="742"/>
      <c r="Z7" s="742"/>
      <c r="AA7" s="742"/>
      <c r="AB7" s="744"/>
      <c r="AC7" s="172"/>
      <c r="AD7" s="172"/>
      <c r="AE7" s="172"/>
      <c r="AF7" s="173"/>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745"/>
      <c r="N8" s="746"/>
      <c r="O8" s="746"/>
      <c r="P8" s="746"/>
      <c r="Q8" s="746"/>
      <c r="R8" s="746"/>
      <c r="S8" s="746"/>
      <c r="T8" s="746"/>
      <c r="U8" s="746"/>
      <c r="V8" s="746"/>
      <c r="W8" s="746"/>
      <c r="X8" s="746"/>
      <c r="Y8" s="746"/>
      <c r="Z8" s="746"/>
      <c r="AA8" s="746"/>
      <c r="AB8" s="747"/>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15.7</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15.7</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15.7</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15.7</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rWmknz1+u6pLc8haVNzn1+EOQm/TZmHGHtbsCJ98pX0/LbML2UsCBdjtu/gLJTXOZjgHtbV1emtE8V030rBRcA==" saltValue="CyEEsRK5/pXyB0L684ZStg==" spinCount="100000" sheet="1" objects="1" scenarios="1"/>
  <mergeCells count="113">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AE9:AE14"/>
    <mergeCell ref="P12:S12"/>
    <mergeCell ref="Y21:AA21"/>
    <mergeCell ref="P18:S18"/>
    <mergeCell ref="Y18:AA18"/>
    <mergeCell ref="P16:AB16"/>
    <mergeCell ref="Q20:T20"/>
    <mergeCell ref="P21:S21"/>
    <mergeCell ref="U17:X17"/>
    <mergeCell ref="Q17:T17"/>
    <mergeCell ref="Z20:AB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2024-06-26T04:53:36Z</dcterms:created>
  <dcterms:modified xsi:type="dcterms:W3CDTF">2024-09-09T03:46:36Z</dcterms:modified>
</cp:coreProperties>
</file>