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<sst xmlns="http://schemas.openxmlformats.org/spreadsheetml/2006/main" count="3181" uniqueCount="463">
  <si>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</si>
  <si>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</si>
  <si>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</si>
  <si>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</si>
  <si>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</si>
  <si>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</si>
  <si>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</si>
  <si>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</si>
  <si>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</si>
  <si>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</si>
  <si>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</si>
  <si>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</si>
  <si>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</si>
  <si>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</si>
  <si>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</si>
  <si>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</si>
  <si>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</si>
  <si>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</si>
  <si>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</si>
  <si>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</si>
  <si>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</si>
  <si>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</si>
  <si>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</si>
  <si>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</si>
  <si>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</si>
  <si>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</si>
  <si>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</si>
  <si>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</si>
  <si>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</si>
  <si>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</si>
  <si>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</si>
  <si>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</si>
  <si>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</si>
  <si>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</si>
  <si>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</si>
  <si>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</si>
  <si>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</si>
  <si>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</si>
  <si>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</si>
  <si>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</si>
  <si>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</si>
  <si>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</si>
  <si>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</si>
  <si>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</si>
  <si>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</si>
  <si>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</si>
  <si>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</si>
  <si>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</si>
  <si>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</si>
  <si>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</si>
  <si>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</si>
  <si>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</si>
  <si>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</si>
  <si>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</si>
  <si>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</si>
  <si>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</si>
  <si>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</si>
  <si>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</si>
  <si>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</si>
  <si>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</si>
  <si>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</si>
  <si>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</si>
  <si>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</si>
  <si>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</si>
  <si>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</si>
  <si>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</si>
  <si>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</si>
  <si>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</si>
  <si>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</si>
  <si>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</si>
  <si>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</si>
  <si>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</si>
  <si>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</si>
  <si>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</si>
  <si>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</si>
  <si>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</si>
  <si>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</si>
  <si>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</si>
  <si>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</si>
  <si>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</si>
  <si>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</si>
  <si>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</si>
  <si>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</si>
  <si>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</si>
  <si>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</si>
  <si>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</si>
  <si>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</si>
  <si>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</si>
  <si>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</si>
  <si>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</si>
  <si>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</si>
  <si>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</si>
  <si>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</si>
  <si>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</si>
  <si>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</si>
  <si>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</si>
  <si>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</si>
  <si>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</si>
  <si>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</si>
  <si>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</si>
  <si>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</si>
  <si>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</si>
  <si>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</si>
  <si>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</si>
  <si>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</si>
  <si>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</si>
  <si>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</si>
  <si>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</si>
  <si>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</si>
  <si>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</si>
  <si>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</si>
  <si>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</si>
  <si>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</si>
  <si>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</si>
  <si>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</si>
  <si>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</si>
  <si>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</si>
  <si>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</si>
  <si>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</si>
  <si>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</si>
  <si>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</si>
  <si>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</si>
  <si>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</si>
  <si>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</si>
  <si>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</si>
  <si>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</si>
  <si>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</si>
  <si>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</si>
  <si>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</si>
  <si>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</si>
  <si>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</si>
  <si>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</si>
  <si>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</si>
  <si>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</si>
  <si>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</si>
  <si>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</si>
  <si>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</si>
  <si>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</si>
  <si>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</si>
  <si>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</si>
  <si>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</si>
  <si>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</si>
  <si>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</si>
  <si>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</si>
  <si>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</si>
  <si>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</si>
  <si>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</si>
  <si>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</si>
  <si>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</si>
  <si>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</si>
  <si>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</si>
  <si>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</si>
  <si>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</si>
  <si>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</si>
  <si>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</si>
  <si>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</si>
  <si>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</si>
  <si>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</si>
  <si>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</si>
  <si>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</si>
  <si>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</si>
  <si>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</si>
  <si>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</si>
  <si>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</si>
  <si>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</si>
  <si>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</si>
  <si>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</si>
  <si>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</si>
  <si>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</si>
  <si>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</si>
  <si>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</si>
  <si>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</si>
  <si>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</si>
  <si>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</si>
  <si>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</si>
  <si>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</si>
  <si>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</si>
  <si>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</si>
  <si>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</si>
  <si>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</si>
  <si>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</si>
  <si>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</si>
  <si>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</si>
  <si>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</si>
  <si>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</si>
  <si>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</si>
  <si>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</si>
  <si>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</si>
  <si>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</si>
  <si>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</si>
  <si>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</si>
  <si>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</si>
  <si>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</si>
  <si>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</si>
  <si>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</si>
  <si>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</si>
  <si>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</si>
  <si>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</si>
  <si>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</si>
  <si>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</si>
  <si>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</si>
  <si>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</si>
  <si>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</si>
  <si>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</si>
  <si>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</si>
  <si>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</si>
  <si>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</si>
  <si>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</si>
  <si>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</si>
  <si>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</si>
  <si>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</si>
  <si>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</si>
  <si>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</si>
  <si>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</si>
  <si>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</si>
  <si>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</si>
  <si>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</si>
  <si>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</si>
  <si>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</si>
  <si>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</si>
  <si>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</si>
  <si>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</si>
  <si>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</si>
  <si>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</si>
  <si>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</si>
  <si>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</si>
  <si>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</si>
  <si>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</si>
  <si>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</si>
  <si>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</si>
  <si>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</si>
  <si>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</si>
  <si>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</si>
  <si>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</si>
  <si>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</si>
  <si>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</si>
  <si>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</si>
  <si>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</si>
  <si>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</si>
  <si>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</si>
  <si>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</si>
  <si>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</si>
  <si>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</si>
  <si>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</si>
  <si>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</si>
  <si>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</si>
  <si>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</si>
  <si>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</si>
  <si>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</si>
  <si>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</si>
  <si>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</si>
  <si>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</si>
  <si>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</si>
  <si>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</si>
  <si>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</si>
  <si>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</si>
  <si>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</si>
  <si>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</si>
  <si>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</si>
  <si>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</si>
  <si>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</si>
  <si>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</si>
  <si>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</si>
  <si>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</si>
  <si>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</si>
  <si>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</si>
  <si>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</si>
  <si>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</si>
  <si>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</si>
  <si>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</si>
  <si>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</si>
  <si>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</si>
  <si>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</si>
  <si>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</si>
  <si>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</si>
  <si>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</si>
  <si>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</si>
  <si>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</si>
  <si>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</si>
  <si>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</si>
  <si>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</si>
  <si>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</si>
  <si>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</si>
  <si>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</si>
  <si>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</si>
  <si>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</si>
  <si>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</si>
  <si>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</si>
  <si>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</si>
  <si>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</si>
  <si>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</si>
  <si>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</si>
  <si>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</si>
  <si>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</si>
  <si>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</si>
  <si>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</si>
  <si>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</si>
  <si>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</si>
  <si>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</si>
  <si>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</si>
  <si>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</si>
  <si>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</si>
  <si>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</si>
  <si>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</si>
  <si>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</si>
  <si>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</si>
  <si>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</si>
  <si>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</si>
  <si>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</si>
  <si>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</si>
  <si>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</si>
  <si>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</si>
  <si>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</si>
  <si>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</si>
  <si>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</si>
  <si>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</si>
  <si>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</si>
  <si>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</si>
  <si>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</si>
  <si>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</si>
  <si>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</si>
  <si>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</si>
  <si>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</si>
  <si>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</si>
  <si>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</si>
  <si>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</si>
  <si>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</si>
  <si>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</si>
  <si>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</si>
  <si>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</si>
  <si>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</si>
  <si>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</si>
  <si>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</si>
  <si>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</si>
  <si>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</si>
  <si>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</si>
  <si>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</si>
  <si>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</si>
  <si>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</si>
  <si>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</si>
  <si>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</si>
  <si>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</si>
  <si>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</si>
  <si>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</si>
  <si>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</si>
  <si>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</si>
  <si>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</si>
  <si>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</si>
  <si>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</si>
  <si>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</si>
  <si>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</si>
  <si>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</si>
  <si>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</si>
  <si>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</si>
  <si>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</si>
  <si>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</si>
  <si>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</si>
  <si>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</si>
  <si>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</si>
  <si>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</si>
  <si>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</si>
  <si>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</si>
  <si>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</si>
  <si>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</si>
  <si>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</si>
  <si>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</si>
  <si>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</si>
  <si>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</si>
  <si>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</si>
  <si>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</si>
  <si>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</si>
  <si>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</si>
  <si>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</si>
  <si>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</si>
  <si>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</si>
  <si>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</si>
  <si>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</si>
  <si>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</si>
  <si>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</si>
  <si>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</si>
  <si>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</si>
  <si>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</si>
  <si>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</si>
  <si>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</si>
  <si>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</si>
  <si>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</si>
  <si>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</si>
  <si>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</si>
  <si>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</si>
  <si>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</si>
  <si>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</si>
  <si>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</si>
  <si>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</si>
  <si>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</si>
  <si>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</si>
  <si>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</si>
  <si>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</si>
  <si>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</si>
  <si>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</si>
  <si>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</si>
  <si>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</si>
  <si>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</si>
  <si>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</si>
  <si>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</si>
  <si>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</si>
  <si>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</si>
  <si>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</si>
  <si>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</si>
  <si>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</si>
  <si>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</si>
  <si>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</si>
  <si>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</si>
  <si>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</si>
  <si>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</si>
  <si>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</si>
  <si>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</si>
  <si>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</si>
  <si>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</si>
  <si>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</si>
  <si>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</si>
  <si>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</si>
  <si>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</si>
  <si>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</si>
  <si>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</si>
  <si>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</si>
  <si>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</si>
  <si>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</si>
  <si>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</si>
  <si>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</si>
  <si>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</si>
  <si>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</si>
  <si>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</si>
  <si>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</si>
  <si>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</si>
  <si>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</si>
  <si>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</si>
  <si>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</si>
  <si>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</si>
  <si>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</si>
  <si>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</si>
  <si>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</si>
  <si>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</si>
  <si>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</si>
  <si>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</si>
  <si>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</si>
  <si>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神奈川県横浜市鶴見区駒岡4丁目5番18号</t>
    <rPh sb="0" eb="4">
      <t>カナガワケン</t>
    </rPh>
    <rPh sb="4" eb="7">
      <t>ヨコハマシ</t>
    </rPh>
    <rPh sb="7" eb="10">
      <t>ツルミク</t>
    </rPh>
    <rPh sb="10" eb="12">
      <t>コマオカ</t>
    </rPh>
    <rPh sb="13" eb="15">
      <t>チョウメ</t>
    </rPh>
    <rPh sb="16" eb="17">
      <t>バン</t>
    </rPh>
    <rPh sb="19" eb="20">
      <t>ゴウ</t>
    </rPh>
    <phoneticPr fontId="3"/>
  </si>
  <si>
    <t>株式会社神奈川クリーンサービス
代表取締役　齊藤　耕介</t>
    <phoneticPr fontId="3"/>
  </si>
  <si>
    <t>045-582-9241</t>
    <phoneticPr fontId="3"/>
  </si>
  <si>
    <t>株式会社　神奈川クリーンサービス</t>
    <rPh sb="0" eb="4">
      <t>カブシキガイシャ</t>
    </rPh>
    <rPh sb="5" eb="8">
      <t>カナガワ</t>
    </rPh>
    <phoneticPr fontId="3"/>
  </si>
  <si>
    <t>26人</t>
    <rPh sb="2" eb="3">
      <t>ニン</t>
    </rPh>
    <phoneticPr fontId="3"/>
  </si>
  <si>
    <t>・引き続き、廃棄物処理施設の設備が整い、再生処理資源化が確立された中間処理業者を選定して委託先とする。</t>
    <rPh sb="1" eb="2">
      <t>ヒ</t>
    </rPh>
    <rPh sb="3" eb="4">
      <t>ツズ</t>
    </rPh>
    <rPh sb="46" eb="47">
      <t>サキ</t>
    </rPh>
    <phoneticPr fontId="3"/>
  </si>
  <si>
    <t>・廃棄物処理施設の設備が整い、再生処理資源化が確立された中間処理業者を選定して委託している。</t>
    <rPh sb="1" eb="4">
      <t>ハイキブツ</t>
    </rPh>
    <rPh sb="4" eb="6">
      <t>ショリ</t>
    </rPh>
    <rPh sb="6" eb="8">
      <t>シセツ</t>
    </rPh>
    <rPh sb="9" eb="11">
      <t>セツビ</t>
    </rPh>
    <rPh sb="12" eb="13">
      <t>トトノ</t>
    </rPh>
    <rPh sb="15" eb="17">
      <t>サイセイ</t>
    </rPh>
    <rPh sb="17" eb="19">
      <t>ショリ</t>
    </rPh>
    <rPh sb="19" eb="21">
      <t>シゲン</t>
    </rPh>
    <rPh sb="21" eb="22">
      <t>カ</t>
    </rPh>
    <rPh sb="23" eb="25">
      <t>カクリツ</t>
    </rPh>
    <rPh sb="28" eb="30">
      <t>チュウカン</t>
    </rPh>
    <rPh sb="30" eb="32">
      <t>ショリ</t>
    </rPh>
    <rPh sb="32" eb="34">
      <t>ギョウシャ</t>
    </rPh>
    <rPh sb="35" eb="37">
      <t>センテイ</t>
    </rPh>
    <rPh sb="39" eb="41">
      <t>イタク</t>
    </rPh>
    <phoneticPr fontId="3"/>
  </si>
  <si>
    <t>・特になし。</t>
    <rPh sb="1" eb="2">
      <t>トク</t>
    </rPh>
    <phoneticPr fontId="3"/>
  </si>
  <si>
    <t>・特になし。</t>
    <phoneticPr fontId="3"/>
  </si>
  <si>
    <t>・アスファルト塊、コンクリート塊、木くず、陶磁器くずを明確に分別している。</t>
    <rPh sb="7" eb="8">
      <t>カイ</t>
    </rPh>
    <rPh sb="15" eb="16">
      <t>カイ</t>
    </rPh>
    <rPh sb="17" eb="18">
      <t>キ</t>
    </rPh>
    <rPh sb="21" eb="24">
      <t>トウジキ</t>
    </rPh>
    <rPh sb="27" eb="29">
      <t>メイカク</t>
    </rPh>
    <rPh sb="30" eb="32">
      <t>ブンベツ</t>
    </rPh>
    <phoneticPr fontId="3"/>
  </si>
  <si>
    <t>・掘削工事から発生する建設発生土に建設廃棄物が混入して廃棄物にならないよう作業は慎重におこなっている。</t>
    <rPh sb="1" eb="3">
      <t>クッサク</t>
    </rPh>
    <rPh sb="3" eb="5">
      <t>コウジ</t>
    </rPh>
    <rPh sb="7" eb="9">
      <t>ハッセイ</t>
    </rPh>
    <rPh sb="11" eb="13">
      <t>ケンセツ</t>
    </rPh>
    <rPh sb="13" eb="16">
      <t>ハッセイド</t>
    </rPh>
    <rPh sb="17" eb="19">
      <t>ケンセツ</t>
    </rPh>
    <rPh sb="19" eb="22">
      <t>ハイキブツ</t>
    </rPh>
    <rPh sb="23" eb="25">
      <t>コンニュウ</t>
    </rPh>
    <rPh sb="27" eb="30">
      <t>ハイキブツ</t>
    </rPh>
    <rPh sb="37" eb="39">
      <t>サギョウ</t>
    </rPh>
    <rPh sb="40" eb="42">
      <t>シンチョウ</t>
    </rPh>
    <phoneticPr fontId="3"/>
  </si>
  <si>
    <t>・引き続き水道工事、舗装工事現場から発生する廃棄物の分別を確実におこない、リサイクル施設へ搬入する。</t>
    <rPh sb="1" eb="2">
      <t>ヒ</t>
    </rPh>
    <rPh sb="3" eb="4">
      <t>ツズ</t>
    </rPh>
    <rPh sb="5" eb="7">
      <t>スイドウ</t>
    </rPh>
    <rPh sb="7" eb="9">
      <t>コウジ</t>
    </rPh>
    <rPh sb="10" eb="12">
      <t>ホソウ</t>
    </rPh>
    <rPh sb="12" eb="14">
      <t>コウジ</t>
    </rPh>
    <rPh sb="14" eb="16">
      <t>ゲンバ</t>
    </rPh>
    <rPh sb="18" eb="20">
      <t>ハッセイ</t>
    </rPh>
    <rPh sb="22" eb="25">
      <t>ハイキブツ</t>
    </rPh>
    <rPh sb="26" eb="28">
      <t>ブンベツ</t>
    </rPh>
    <rPh sb="29" eb="31">
      <t>カクジツ</t>
    </rPh>
    <rPh sb="42" eb="44">
      <t>シセツ</t>
    </rPh>
    <rPh sb="45" eb="47">
      <t>ハンニュウ</t>
    </rPh>
    <phoneticPr fontId="3"/>
  </si>
  <si>
    <t>・混合廃棄物を可能な限り工事現場において分別し、資源化するように努める。</t>
    <rPh sb="1" eb="3">
      <t>コンゴウ</t>
    </rPh>
    <rPh sb="3" eb="6">
      <t>ハイキブツ</t>
    </rPh>
    <rPh sb="7" eb="9">
      <t>カノウ</t>
    </rPh>
    <rPh sb="10" eb="11">
      <t>カギ</t>
    </rPh>
    <rPh sb="20" eb="22">
      <t>ブンベツ</t>
    </rPh>
    <rPh sb="24" eb="26">
      <t>シゲン</t>
    </rPh>
    <rPh sb="26" eb="27">
      <t>カ</t>
    </rPh>
    <rPh sb="32" eb="33">
      <t>ツト</t>
    </rPh>
    <phoneticPr fontId="3"/>
  </si>
  <si>
    <t>土木工事業、舗装工事業</t>
    <rPh sb="0" eb="2">
      <t>ドボク</t>
    </rPh>
    <rPh sb="2" eb="4">
      <t>コウジ</t>
    </rPh>
    <rPh sb="4" eb="5">
      <t>ギョウ</t>
    </rPh>
    <rPh sb="6" eb="9">
      <t>ホソウコウ</t>
    </rPh>
    <rPh sb="9" eb="11">
      <t>ジギョウ</t>
    </rPh>
    <phoneticPr fontId="3"/>
  </si>
  <si>
    <t>　　　　　　　　　　　　　　　　　              (総務部）
　　　　　　　　　　　　     　    －－－ISOMR管理担当者
　（管理最高責任者）　   　｜　　　   ・委託契約管理
　　　代表取締役－－－－｜
　　　　　　　　　　　         　 ｜　　      　（工事部）　　　　      （各現場）　　　　
　　　　　　　　　　　　        　 －－－－管理責任者－－－－現場代理人
　　　　　　　　　　　　　　               　・マニフェスト管理</t>
    <phoneticPr fontId="3"/>
  </si>
  <si>
    <t>令和 7年 2月25日</t>
    <phoneticPr fontId="3"/>
  </si>
  <si>
    <t>新規</t>
    <rPh sb="0" eb="2">
      <t>シンキ</t>
    </rPh>
    <phoneticPr fontId="3"/>
  </si>
  <si>
    <t>・木くず
各現場⇒収集運搬⇒中間処理(破砕)⇒再生チップ材
･ガラス、陶磁器くず
各現場⇒収集運搬⇒最終処分場⇒埋立
・がれき類
各現場⇒収集運搬⇒中間処理(破砕)⇒再生クラッシャラン/再生アスファルト合材
・混合廃棄物
各現場⇒収集運搬⇒中間処理(破砕)⇒再生処理(資源化)
　　　　　　　　　　　　　　　　　　　　　　　　⇒最終処分場⇒埋立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</si>
</sst>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67389" y="2179608"/>
          <a:ext cx="387290" cy="63062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57864" y="2170083"/>
          <a:ext cx="399332" cy="63062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57864" y="2179608"/>
          <a:ext cx="399332" cy="63062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57864" y="2160558"/>
          <a:ext cx="399332" cy="63062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57864" y="2198658"/>
          <a:ext cx="399332" cy="62110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57864" y="2170083"/>
          <a:ext cx="399332" cy="63062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7864" y="2170083"/>
          <a:ext cx="399332" cy="63062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57864" y="2160558"/>
          <a:ext cx="399332" cy="62110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57864" y="2189133"/>
          <a:ext cx="399332" cy="63062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57864" y="2179608"/>
          <a:ext cx="399332" cy="63062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57864" y="2170083"/>
          <a:ext cx="399332" cy="63062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52295" y="2142540"/>
          <a:ext cx="397476" cy="621019"/>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43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43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5" zoomScale="115" zoomScaleNormal="115" zoomScaleSheetLayoutView="115" workbookViewId="0">
      <selection activeCell="F48" sqref="F48:O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45" customHeight="1" x14ac:dyDescent="0.15">
      <c r="C40" s="86"/>
      <c r="I40" s="25"/>
      <c r="J40" s="25" t="s">
        <v>6</v>
      </c>
      <c r="K40" s="25"/>
      <c r="L40" s="587" t="s">
        <v>445</v>
      </c>
      <c r="M40" s="587"/>
      <c r="N40" s="587"/>
      <c r="O40" s="587"/>
      <c r="P40" s="587"/>
      <c r="Q40" s="587"/>
      <c r="R40" s="587"/>
      <c r="S40" s="587"/>
      <c r="T40" s="587"/>
      <c r="U40" s="588"/>
      <c r="W40" s="21"/>
      <c r="X40" s="21"/>
    </row>
    <row r="41" spans="1:25" ht="26.4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2"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461</v>
      </c>
      <c r="Q49" s="567"/>
      <c r="R49" s="567"/>
      <c r="S49" s="567"/>
      <c r="T49" s="567"/>
      <c r="U49" s="568"/>
    </row>
    <row r="50" spans="3:23" ht="26.45" customHeight="1" x14ac:dyDescent="0.15">
      <c r="C50" s="538" t="s">
        <v>11</v>
      </c>
      <c r="D50" s="539"/>
      <c r="E50" s="540"/>
      <c r="F50" s="549" t="s">
        <v>445</v>
      </c>
      <c r="G50" s="550"/>
      <c r="H50" s="550"/>
      <c r="I50" s="550"/>
      <c r="J50" s="550"/>
      <c r="K50" s="550"/>
      <c r="L50" s="550"/>
      <c r="M50" s="550"/>
      <c r="N50" s="341" t="s">
        <v>172</v>
      </c>
      <c r="O50" s="449"/>
      <c r="P50" s="450"/>
      <c r="Q50" s="553" t="s">
        <v>447</v>
      </c>
      <c r="R50" s="553"/>
      <c r="S50" s="553"/>
      <c r="T50" s="553"/>
      <c r="U50" s="554"/>
    </row>
    <row r="51" spans="3:23" ht="26.4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4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458</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1252</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449</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459</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4</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2298.3000000000002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4</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1950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2"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452</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2"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453</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453</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453</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453</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453</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2298.3000000000002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20.9</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2277.4</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451</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1950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1950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200000000000003"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2"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神奈川クリーンサービス</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74.400000000000006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v>
      </c>
      <c r="P27" s="718"/>
      <c r="Q27" s="718"/>
      <c r="R27" s="718"/>
      <c r="S27" s="49" t="s">
        <v>38</v>
      </c>
      <c r="T27" s="70"/>
      <c r="U27" s="70"/>
      <c r="X27" s="68" t="s">
        <v>39</v>
      </c>
      <c r="Y27" s="71"/>
      <c r="AG27" s="58"/>
      <c r="AH27" s="58"/>
      <c r="AI27" s="58"/>
      <c r="AJ27" s="58"/>
      <c r="AK27" s="668">
        <f>+AG18+O27</f>
        <v>30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74.400000000000006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74.400000000000006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B1" sqref="B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20.9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20.9</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I28" sqref="AI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1600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1600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1600</v>
      </c>
      <c r="P27" s="718"/>
      <c r="Q27" s="718"/>
      <c r="R27" s="718"/>
      <c r="S27" s="49" t="s">
        <v>38</v>
      </c>
      <c r="T27" s="70"/>
      <c r="U27" s="70"/>
      <c r="X27" s="68" t="s">
        <v>39</v>
      </c>
      <c r="Y27" s="71"/>
      <c r="AG27" s="58"/>
      <c r="AH27" s="58"/>
      <c r="AI27" s="58"/>
      <c r="AJ27" s="58"/>
      <c r="AK27" s="668">
        <f>+AG18+O27</f>
        <v>1600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1600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1885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1600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1885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P1" workbookViewId="0">
      <selection activeCell="B1" sqref="B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zoomScale="79" zoomScaleNormal="7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神奈川クリーンサービス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318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300</v>
      </c>
      <c r="P27" s="718"/>
      <c r="Q27" s="718"/>
      <c r="R27" s="718"/>
      <c r="S27" s="49" t="s">
        <v>38</v>
      </c>
      <c r="T27" s="70"/>
      <c r="U27" s="70"/>
      <c r="X27" s="68" t="s">
        <v>39</v>
      </c>
      <c r="Y27" s="71"/>
      <c r="AG27" s="58"/>
      <c r="AH27" s="58"/>
      <c r="AI27" s="58"/>
      <c r="AJ27" s="58"/>
      <c r="AK27" s="668">
        <f>+AG18+O27</f>
        <v>300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c r="G30" s="674"/>
      <c r="H30" s="214" t="s">
        <v>198</v>
      </c>
      <c r="L30" s="682"/>
      <c r="O30" s="61"/>
      <c r="Q30" s="684">
        <f>+ROUND(Z28,1)+ROUND(Z29,1)+ROUND(Z30,1)</f>
        <v>300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80" zoomScaleNormal="80" workbookViewId="0">
      <selection activeCell="Z8" sqref="Z8"/>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7"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神奈川クリーンサービス</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74.400000000000006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20.9</v>
      </c>
      <c r="U9" s="377">
        <f>IF(OR(ｿ.鉱さい!F24&gt;0,ｿ.鉱さい!F24&lt;0),ｿ.鉱さい!F24,IF(U$19&gt;0,"0",0))</f>
        <v>0</v>
      </c>
      <c r="V9" s="377">
        <f>IF(OR(ﾀ.がれき類!F24&gt;0,ﾀ.がれき類!F24&lt;0),ﾀ.がれき類!F24,IF(V$19&gt;0,"0",0))</f>
        <v>1885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318</v>
      </c>
      <c r="AA9" s="379">
        <f>IF(SUM(G9:Z9)&gt;0,SUM(G9:Z9),IF(AA$19&gt;0,"0",0))</f>
        <v>2298.3000000000002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74.400000000000006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20.9</v>
      </c>
      <c r="U14" s="383">
        <f>IF(OR(ｿ.鉱さい!F29&gt;0,ｿ.鉱さい!F29&lt;0),ｿ.鉱さい!F29,IF(U$19&gt;0,"0",0))</f>
        <v>0</v>
      </c>
      <c r="V14" s="383">
        <f>IF(OR(ﾀ.がれき類!F29&gt;0,ﾀ.がれき類!F29&lt;0),ﾀ.がれき類!F29,IF(V$19&gt;0,"0",0))</f>
        <v>1885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318</v>
      </c>
      <c r="AA14" s="385">
        <f t="shared" si="0"/>
        <v>2298.3000000000002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20.9</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20.9</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74.400000000000006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1885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318</v>
      </c>
      <c r="AA16" s="385">
        <f t="shared" si="0"/>
        <v>2277.4</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30</v>
      </c>
      <c r="O19" s="389">
        <f t="shared" si="1"/>
        <v>0</v>
      </c>
      <c r="P19" s="389">
        <f t="shared" si="1"/>
        <v>0</v>
      </c>
      <c r="Q19" s="389">
        <f t="shared" si="1"/>
        <v>0</v>
      </c>
      <c r="R19" s="389">
        <f t="shared" si="1"/>
        <v>0</v>
      </c>
      <c r="S19" s="389">
        <f t="shared" si="1"/>
        <v>0</v>
      </c>
      <c r="T19" s="389">
        <f t="shared" si="1"/>
        <v>20</v>
      </c>
      <c r="U19" s="389">
        <f t="shared" si="1"/>
        <v>0</v>
      </c>
      <c r="V19" s="389">
        <f t="shared" si="1"/>
        <v>1600</v>
      </c>
      <c r="W19" s="389">
        <f t="shared" si="1"/>
        <v>0</v>
      </c>
      <c r="X19" s="389">
        <f t="shared" si="1"/>
        <v>0</v>
      </c>
      <c r="Y19" s="389">
        <f t="shared" si="1"/>
        <v>0</v>
      </c>
      <c r="Z19" s="390">
        <f t="shared" si="1"/>
        <v>300</v>
      </c>
      <c r="AA19" s="391">
        <f t="shared" ref="AA19:AA25" si="2">SUM(G19:Z19)</f>
        <v>1950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30</v>
      </c>
      <c r="O37" s="424">
        <f t="shared" si="8"/>
        <v>0</v>
      </c>
      <c r="P37" s="424">
        <f t="shared" si="8"/>
        <v>0</v>
      </c>
      <c r="Q37" s="424">
        <f t="shared" si="8"/>
        <v>0</v>
      </c>
      <c r="R37" s="424">
        <f t="shared" si="8"/>
        <v>0</v>
      </c>
      <c r="S37" s="424">
        <f t="shared" si="8"/>
        <v>0</v>
      </c>
      <c r="T37" s="424">
        <f t="shared" si="8"/>
        <v>20</v>
      </c>
      <c r="U37" s="424">
        <f t="shared" si="8"/>
        <v>0</v>
      </c>
      <c r="V37" s="424">
        <f t="shared" si="8"/>
        <v>1600</v>
      </c>
      <c r="W37" s="424">
        <f t="shared" si="8"/>
        <v>0</v>
      </c>
      <c r="X37" s="424">
        <f t="shared" si="8"/>
        <v>0</v>
      </c>
      <c r="Y37" s="424">
        <f t="shared" si="8"/>
        <v>0</v>
      </c>
      <c r="Z37" s="425">
        <f t="shared" si="8"/>
        <v>300</v>
      </c>
      <c r="AA37" s="426">
        <f t="shared" si="4"/>
        <v>1950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30</v>
      </c>
      <c r="O38" s="415">
        <f t="shared" si="9"/>
        <v>0</v>
      </c>
      <c r="P38" s="415">
        <f t="shared" si="9"/>
        <v>0</v>
      </c>
      <c r="Q38" s="415">
        <f t="shared" si="9"/>
        <v>0</v>
      </c>
      <c r="R38" s="415">
        <f t="shared" si="9"/>
        <v>0</v>
      </c>
      <c r="S38" s="415">
        <f t="shared" si="9"/>
        <v>0</v>
      </c>
      <c r="T38" s="415">
        <f t="shared" si="9"/>
        <v>20</v>
      </c>
      <c r="U38" s="415">
        <f t="shared" si="9"/>
        <v>0</v>
      </c>
      <c r="V38" s="415">
        <f t="shared" si="9"/>
        <v>1600</v>
      </c>
      <c r="W38" s="415">
        <f t="shared" si="9"/>
        <v>0</v>
      </c>
      <c r="X38" s="415">
        <f t="shared" si="9"/>
        <v>0</v>
      </c>
      <c r="Y38" s="415">
        <f t="shared" si="9"/>
        <v>0</v>
      </c>
      <c r="Z38" s="416">
        <f t="shared" si="9"/>
        <v>300</v>
      </c>
      <c r="AA38" s="417">
        <f t="shared" si="4"/>
        <v>1950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30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20</v>
      </c>
      <c r="U39" s="418">
        <f>+ｿ.鉱さい!$Z$28</f>
        <v>0</v>
      </c>
      <c r="V39" s="418">
        <f>+ﾀ.がれき類!$Z$28</f>
        <v>1600</v>
      </c>
      <c r="W39" s="418">
        <f>+ﾁ.動物のふん尿!$Z$28</f>
        <v>0</v>
      </c>
      <c r="X39" s="418">
        <f>+ﾂ.動物の死体!$Z$28</f>
        <v>0</v>
      </c>
      <c r="Y39" s="418">
        <f>+ﾃ.ばいじん!$Z$28</f>
        <v>0</v>
      </c>
      <c r="Z39" s="419">
        <f>+ﾄ.混合廃棄物その他!$Z$28</f>
        <v>300</v>
      </c>
      <c r="AA39" s="420">
        <f t="shared" si="4"/>
        <v>1950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30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20</v>
      </c>
      <c r="U43" s="427">
        <f>+ｿ.鉱さい!$AK$27</f>
        <v>0</v>
      </c>
      <c r="V43" s="427">
        <f>+ﾀ.がれき類!$AK$27</f>
        <v>1600</v>
      </c>
      <c r="W43" s="427">
        <f>+ﾁ.動物のふん尿!$AK$27</f>
        <v>0</v>
      </c>
      <c r="X43" s="427">
        <f>+ﾂ.動物の死体!$AK$27</f>
        <v>0</v>
      </c>
      <c r="Y43" s="427">
        <f>+ﾃ.ばいじん!$AK$27</f>
        <v>0</v>
      </c>
      <c r="Z43" s="428">
        <f>+ﾄ.混合廃棄物その他!$AK$27</f>
        <v>300</v>
      </c>
      <c r="AA43" s="429">
        <f t="shared" si="4"/>
        <v>1950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30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20</v>
      </c>
      <c r="U45" s="433">
        <f>+ｿ.鉱さい!$AR$24</f>
        <v>0</v>
      </c>
      <c r="V45" s="433">
        <f>+ﾀ.がれき類!$AR$24</f>
        <v>1600</v>
      </c>
      <c r="W45" s="433">
        <f>+ﾁ.動物のふん尿!$AR$24</f>
        <v>0</v>
      </c>
      <c r="X45" s="433">
        <f>+ﾂ.動物の死体!$AR$24</f>
        <v>0</v>
      </c>
      <c r="Y45" s="433">
        <f>+ﾃ.ばいじん!$AR$24</f>
        <v>0</v>
      </c>
      <c r="Z45" s="434">
        <f>+ﾄ.混合廃棄物その他!$AR$24</f>
        <v>300</v>
      </c>
      <c r="AA45" s="435">
        <f t="shared" si="4"/>
        <v>1950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104.4</v>
      </c>
      <c r="O55" s="480">
        <f t="shared" si="10"/>
        <v>0</v>
      </c>
      <c r="P55" s="480">
        <f t="shared" si="10"/>
        <v>0</v>
      </c>
      <c r="Q55" s="480">
        <f t="shared" si="10"/>
        <v>0</v>
      </c>
      <c r="R55" s="480">
        <f t="shared" si="10"/>
        <v>0</v>
      </c>
      <c r="S55" s="480">
        <f t="shared" si="10"/>
        <v>0</v>
      </c>
      <c r="T55" s="480">
        <f t="shared" si="10"/>
        <v>40.9</v>
      </c>
      <c r="U55" s="480">
        <f t="shared" si="10"/>
        <v>0</v>
      </c>
      <c r="V55" s="480">
        <f t="shared" si="10"/>
        <v>3485</v>
      </c>
      <c r="W55" s="480">
        <f t="shared" si="10"/>
        <v>0</v>
      </c>
      <c r="X55" s="480">
        <f t="shared" si="10"/>
        <v>0</v>
      </c>
      <c r="Y55" s="480">
        <f t="shared" si="10"/>
        <v>0</v>
      </c>
      <c r="Z55" s="480">
        <f t="shared" si="10"/>
        <v>618</v>
      </c>
      <c r="AA55" s="481">
        <f>+AA9+AA19+AA20</f>
        <v>4248.3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P11" sqref="P11:T1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7年 2月25日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45" customHeight="1" x14ac:dyDescent="0.15">
      <c r="C16" s="86"/>
      <c r="I16" s="25"/>
      <c r="J16" s="25" t="s">
        <v>6</v>
      </c>
      <c r="K16" s="25"/>
      <c r="L16" s="884" t="str">
        <f>+表紙!L40</f>
        <v>神奈川県横浜市鶴見区駒岡4丁目5番18号</v>
      </c>
      <c r="M16" s="884"/>
      <c r="N16" s="884"/>
      <c r="O16" s="884"/>
      <c r="P16" s="884"/>
      <c r="Q16" s="884"/>
      <c r="R16" s="884"/>
      <c r="S16" s="884"/>
      <c r="T16" s="884"/>
      <c r="U16" s="282"/>
    </row>
    <row r="17" spans="1:21" ht="26.45" customHeight="1" x14ac:dyDescent="0.15">
      <c r="C17" s="86"/>
      <c r="I17" s="25"/>
      <c r="J17" s="25" t="s">
        <v>7</v>
      </c>
      <c r="K17" s="25"/>
      <c r="L17" s="884" t="str">
        <f>+表紙!L41</f>
        <v>株式会社神奈川クリーンサービス
代表取締役　齊藤　耕介</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045-582-9241</v>
      </c>
      <c r="P19" s="889"/>
      <c r="Q19" s="889"/>
      <c r="R19" s="889"/>
      <c r="S19" s="889"/>
      <c r="T19" s="889"/>
      <c r="U19" s="283"/>
    </row>
    <row r="20" spans="1:21" x14ac:dyDescent="0.15">
      <c r="C20" s="86"/>
      <c r="L20" s="26"/>
      <c r="M20" s="26"/>
      <c r="N20" s="26"/>
      <c r="U20" s="87"/>
    </row>
    <row r="21" spans="1:21" x14ac:dyDescent="0.15">
      <c r="C21" s="86"/>
      <c r="U21" s="87"/>
    </row>
    <row r="22" spans="1:21" ht="30.2"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神奈川クリーンサービス</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45" customHeight="1" x14ac:dyDescent="0.15">
      <c r="C26" s="538" t="s">
        <v>11</v>
      </c>
      <c r="D26" s="539"/>
      <c r="E26" s="540"/>
      <c r="F26" s="906" t="str">
        <f>+表紙!F50</f>
        <v>神奈川県横浜市鶴見区駒岡4丁目5番18号</v>
      </c>
      <c r="G26" s="907"/>
      <c r="H26" s="907"/>
      <c r="I26" s="907"/>
      <c r="J26" s="907"/>
      <c r="K26" s="907"/>
      <c r="L26" s="907"/>
      <c r="M26" s="907"/>
      <c r="N26" s="341" t="s">
        <v>172</v>
      </c>
      <c r="O26"/>
      <c r="P26"/>
      <c r="Q26" s="901" t="str">
        <f>IF(+表紙!Q50="","",+表紙!Q50)</f>
        <v>045-582-9241</v>
      </c>
      <c r="R26" s="901"/>
      <c r="S26" s="901"/>
      <c r="T26" s="901"/>
      <c r="U26" s="902"/>
    </row>
    <row r="27" spans="1:21" ht="26.4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4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土木工事業、舗装工事業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1252</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26人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4</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2298.3000000000002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・掘削工事から発生する建設発生土に建設廃棄物が混入して廃棄物にならないよう作業は慎重におこなっている。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7"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4</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1950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・引き続き水道工事、舗装工事現場から発生する廃棄物の分別を確実におこない、リサイクル施設へ搬入する。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・アスファルト塊、コンクリート塊、木くず、陶磁器くずを明確に分別している。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・混合廃棄物を可能な限り工事現場において分別し、資源化するように努める。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2"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・特になし。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2"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・特になし。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・特になし。</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・特になし。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・特になし。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・特になし。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2298.3000000000002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20.9</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2277.4</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・廃棄物処理施設の設備が整い、再生処理資源化が確立された中間処理業者を選定して委託している。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1950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1950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・引き続き、廃棄物処理施設の設備が整い、再生処理資源化が確立された中間処理業者を選定して委託先とする。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200000000000003"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2"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2"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2" customHeight="1" x14ac:dyDescent="0.15">
      <c r="B12" s="108" t="s">
        <v>57</v>
      </c>
      <c r="C12" s="8" t="s">
        <v>168</v>
      </c>
    </row>
    <row r="13" spans="2:4" ht="30.2"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2025-02-27T06:58:28Z</dcterms:created>
  <dcterms:modified xsi:type="dcterms:W3CDTF">2025-02-27T06:58:31Z</dcterms:modified>
</cp:coreProperties>
</file>