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経済局\03商業振興課\990_にぎわい促進事業（仮称：R6～）\020_様式・ひな形\様式\"/>
    </mc:Choice>
  </mc:AlternateContent>
  <bookViews>
    <workbookView xWindow="0" yWindow="0" windowWidth="20490" windowHeight="5865" tabRatio="719"/>
  </bookViews>
  <sheets>
    <sheet name="事業計画書１枚目" sheetId="1" r:id="rId1"/>
    <sheet name="事業計画書２枚目" sheetId="3" r:id="rId2"/>
    <sheet name="事業計画書３枚目" sheetId="4" r:id="rId3"/>
    <sheet name="事業報告書１枚目" sheetId="5" r:id="rId4"/>
    <sheet name="事業報告書２枚目" sheetId="6" r:id="rId5"/>
    <sheet name="事業報告書３枚目" sheetId="7" r:id="rId6"/>
  </sheets>
  <definedNames>
    <definedName name="_xlnm.Print_Area" localSheetId="0">事業計画書１枚目!$A$1:$I$63</definedName>
    <definedName name="_xlnm.Print_Area" localSheetId="1">事業計画書２枚目!$A$1:$G$61</definedName>
    <definedName name="_xlnm.Print_Area" localSheetId="4">事業報告書２枚目!$A$1:$G$61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7" l="1"/>
  <c r="J25" i="7" s="1"/>
  <c r="J14" i="7" l="1"/>
  <c r="J16" i="7" s="1"/>
  <c r="F48" i="6" l="1"/>
  <c r="I44" i="6" s="1"/>
  <c r="B20" i="7"/>
  <c r="H67" i="7" l="1"/>
  <c r="J39" i="7" l="1"/>
  <c r="H7" i="5" l="1"/>
  <c r="H7" i="1"/>
  <c r="J4" i="4" s="1"/>
  <c r="J47" i="6"/>
  <c r="J48" i="3"/>
  <c r="J10" i="4" l="1"/>
  <c r="I26" i="6"/>
  <c r="I47" i="6"/>
  <c r="B28" i="7" l="1"/>
  <c r="J31" i="7" l="1"/>
  <c r="E55" i="6"/>
  <c r="F56" i="6" l="1"/>
  <c r="I69" i="7" s="1"/>
  <c r="J40" i="4"/>
  <c r="J44" i="4" s="1"/>
  <c r="J30" i="4"/>
  <c r="J42" i="4" l="1"/>
  <c r="J32" i="4"/>
  <c r="J34" i="4" s="1"/>
  <c r="E56" i="3"/>
  <c r="F49" i="3"/>
  <c r="I45" i="3" s="1"/>
  <c r="I26" i="3" l="1"/>
  <c r="I48" i="3"/>
  <c r="J19" i="4"/>
  <c r="J21" i="4" s="1"/>
  <c r="J23" i="4" s="1"/>
  <c r="I54" i="4" s="1"/>
  <c r="J4" i="7" s="1"/>
  <c r="F57" i="3"/>
  <c r="J49" i="7" l="1"/>
  <c r="J53" i="7"/>
  <c r="I56" i="4"/>
  <c r="I50" i="4" s="1"/>
  <c r="I61" i="7" l="1"/>
  <c r="I59" i="7" s="1"/>
</calcChain>
</file>

<file path=xl/comments1.xml><?xml version="1.0" encoding="utf-8"?>
<comments xmlns="http://schemas.openxmlformats.org/spreadsheetml/2006/main">
  <authors>
    <author>Administrator</author>
  </authors>
  <commentList>
    <comment ref="I26" authorId="0" shapeId="0">
      <text>
        <r>
          <rPr>
            <b/>
            <sz val="9"/>
            <color indexed="81"/>
            <rFont val="MS P ゴシック"/>
            <family val="3"/>
            <charset val="128"/>
          </rPr>
          <t>商業振興課:
条件を満たしていない場合、赤字になります。</t>
        </r>
      </text>
    </comment>
    <comment ref="F45" authorId="0" shapeId="0">
      <text>
        <r>
          <rPr>
            <b/>
            <sz val="9"/>
            <color indexed="81"/>
            <rFont val="MS P ゴシック"/>
            <family val="3"/>
            <charset val="128"/>
          </rPr>
          <t>商業振興課:
条件を満たしていない場合、赤字になります。</t>
        </r>
      </text>
    </comment>
    <comment ref="I45" authorId="0" shapeId="0">
      <text>
        <r>
          <rPr>
            <b/>
            <sz val="9"/>
            <color indexed="81"/>
            <rFont val="MS P ゴシック"/>
            <family val="3"/>
            <charset val="128"/>
          </rPr>
          <t>商業振興課：
条件を満たしていない場合、赤字になります。</t>
        </r>
      </text>
    </comment>
    <comment ref="I48" authorId="0" shapeId="0">
      <text>
        <r>
          <rPr>
            <b/>
            <sz val="9"/>
            <color indexed="81"/>
            <rFont val="MS P ゴシック"/>
            <family val="3"/>
            <charset val="128"/>
          </rPr>
          <t>商業振興課:
条件を満たしていない場合、赤字になります。</t>
        </r>
      </text>
    </comment>
    <comment ref="J48" authorId="0" shapeId="0">
      <text>
        <r>
          <rPr>
            <b/>
            <sz val="9"/>
            <color indexed="81"/>
            <rFont val="MS P ゴシック"/>
            <family val="3"/>
            <charset val="128"/>
          </rPr>
          <t>商業振興課:
条件を満たしていない場合、赤字になります。</t>
        </r>
      </text>
    </comment>
  </commentList>
</comments>
</file>

<file path=xl/comments2.xml><?xml version="1.0" encoding="utf-8"?>
<comments xmlns="http://schemas.openxmlformats.org/spreadsheetml/2006/main">
  <authors>
    <author>Administrator</author>
  </authors>
  <commentList>
    <comment ref="B16" authorId="0" shapeId="0">
      <text>
        <r>
          <rPr>
            <b/>
            <sz val="9"/>
            <color indexed="81"/>
            <rFont val="MS P ゴシック"/>
            <family val="3"/>
            <charset val="128"/>
          </rPr>
          <t>商業振興課：どれか一つにチェックを付けてください。</t>
        </r>
      </text>
    </comment>
    <comment ref="B27" authorId="0" shapeId="0">
      <text>
        <r>
          <rPr>
            <b/>
            <sz val="9"/>
            <color indexed="81"/>
            <rFont val="MS P ゴシック"/>
            <family val="3"/>
            <charset val="128"/>
          </rPr>
          <t>商業振興課：どれか一つにチェックを付けてください。</t>
        </r>
      </text>
    </comment>
    <comment ref="B37" authorId="0" shapeId="0">
      <text>
        <r>
          <rPr>
            <b/>
            <sz val="9"/>
            <color indexed="81"/>
            <rFont val="MS P ゴシック"/>
            <family val="3"/>
            <charset val="128"/>
          </rPr>
          <t>商業振興課：どれか一つにチェックを付けてください。</t>
        </r>
      </text>
    </comment>
  </commentList>
</comments>
</file>

<file path=xl/comments3.xml><?xml version="1.0" encoding="utf-8"?>
<comments xmlns="http://schemas.openxmlformats.org/spreadsheetml/2006/main">
  <authors>
    <author>Administrator</author>
  </authors>
  <commentList>
    <comment ref="I26" authorId="0" shapeId="0">
      <text>
        <r>
          <rPr>
            <b/>
            <sz val="9"/>
            <color indexed="81"/>
            <rFont val="MS P ゴシック"/>
            <family val="3"/>
            <charset val="128"/>
          </rPr>
          <t>商業振興課:
条件を満たしていない場合、赤字になります。</t>
        </r>
      </text>
    </comment>
    <comment ref="I44" authorId="0" shapeId="0">
      <text>
        <r>
          <rPr>
            <b/>
            <sz val="9"/>
            <color indexed="81"/>
            <rFont val="MS P ゴシック"/>
            <family val="3"/>
            <charset val="128"/>
          </rPr>
          <t>商業振興課:
条件を満たしていない場合、赤字になります。</t>
        </r>
        <r>
          <rPr>
            <sz val="9"/>
            <color indexed="81"/>
            <rFont val="MS P ゴシック"/>
            <family val="3"/>
            <charset val="128"/>
          </rPr>
          <t xml:space="preserve">
</t>
        </r>
      </text>
    </comment>
    <comment ref="I47" authorId="0" shapeId="0">
      <text>
        <r>
          <rPr>
            <b/>
            <sz val="9"/>
            <color indexed="81"/>
            <rFont val="MS P ゴシック"/>
            <family val="3"/>
            <charset val="128"/>
          </rPr>
          <t>商業振興課:
条件を満たしていない場合、赤字になります。</t>
        </r>
      </text>
    </comment>
    <comment ref="J47" authorId="0" shapeId="0">
      <text>
        <r>
          <rPr>
            <b/>
            <sz val="9"/>
            <color indexed="81"/>
            <rFont val="MS P ゴシック"/>
            <family val="3"/>
            <charset val="128"/>
          </rPr>
          <t>商業振興課:
条件を満たしていない場合、赤字になります。</t>
        </r>
      </text>
    </comment>
  </commentList>
</comments>
</file>

<file path=xl/comments4.xml><?xml version="1.0" encoding="utf-8"?>
<comments xmlns="http://schemas.openxmlformats.org/spreadsheetml/2006/main">
  <authors>
    <author>Administrator</author>
  </authors>
  <commentList>
    <comment ref="B11" authorId="0" shapeId="0">
      <text>
        <r>
          <rPr>
            <b/>
            <sz val="9"/>
            <color indexed="81"/>
            <rFont val="MS P ゴシック"/>
            <family val="3"/>
            <charset val="128"/>
          </rPr>
          <t>商業振興課：ア、イのどれか一つにチェックを付けてください。</t>
        </r>
      </text>
    </comment>
    <comment ref="B20" authorId="0" shapeId="0">
      <text>
        <r>
          <rPr>
            <b/>
            <sz val="9"/>
            <color indexed="81"/>
            <rFont val="MS P ゴシック"/>
            <family val="3"/>
            <charset val="128"/>
          </rPr>
          <t>商業振興課：ア、イのどれか一つにチェックを付けてください。</t>
        </r>
      </text>
    </comment>
    <comment ref="B28" authorId="0" shapeId="0">
      <text>
        <r>
          <rPr>
            <b/>
            <sz val="9"/>
            <color indexed="81"/>
            <rFont val="MS P ゴシック"/>
            <family val="3"/>
            <charset val="128"/>
          </rPr>
          <t>商業振興課：ア、イのどれか一つにチェックを付けてください。</t>
        </r>
        <r>
          <rPr>
            <sz val="9"/>
            <color indexed="81"/>
            <rFont val="MS P ゴシック"/>
            <family val="3"/>
            <charset val="128"/>
          </rPr>
          <t xml:space="preserve">
</t>
        </r>
      </text>
    </comment>
    <comment ref="B35" authorId="0" shapeId="0">
      <text>
        <r>
          <rPr>
            <b/>
            <sz val="9"/>
            <color indexed="81"/>
            <rFont val="MS P ゴシック"/>
            <family val="3"/>
            <charset val="128"/>
          </rPr>
          <t>商業振興課：ウ、エのどちらか一つにチェックを付けてください。</t>
        </r>
      </text>
    </comment>
    <comment ref="B42" authorId="0" shapeId="0">
      <text>
        <r>
          <rPr>
            <b/>
            <sz val="9"/>
            <color indexed="81"/>
            <rFont val="MS P ゴシック"/>
            <family val="3"/>
            <charset val="128"/>
          </rPr>
          <t>商業振興課：ウ、エのどちらか一つにチェックを付けてください。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<sst xmlns="http://schemas.openxmlformats.org/spreadsheetml/2006/main" count="263" uniqueCount="154">
  <si>
    <t>第１号様式の３（第８条第１項）</t>
    <rPh sb="0" eb="1">
      <t>ダイ</t>
    </rPh>
    <rPh sb="2" eb="5">
      <t>ゴウヨウシキ</t>
    </rPh>
    <rPh sb="8" eb="9">
      <t>ダイ</t>
    </rPh>
    <rPh sb="10" eb="11">
      <t>ジョウ</t>
    </rPh>
    <rPh sb="11" eb="12">
      <t>ダイ</t>
    </rPh>
    <rPh sb="13" eb="14">
      <t>コウ</t>
    </rPh>
    <phoneticPr fontId="2"/>
  </si>
  <si>
    <t>商店街にぎわい促進事業　事業計画書</t>
    <rPh sb="0" eb="3">
      <t>ショウテンガイ</t>
    </rPh>
    <rPh sb="7" eb="11">
      <t>ソクシンジギョウ</t>
    </rPh>
    <rPh sb="12" eb="17">
      <t>ジギョウケイカクショ</t>
    </rPh>
    <phoneticPr fontId="2"/>
  </si>
  <si>
    <t>１　実施概要</t>
    <rPh sb="2" eb="6">
      <t>ジッシガイヨウ</t>
    </rPh>
    <phoneticPr fontId="2"/>
  </si>
  <si>
    <t>団体名</t>
    <rPh sb="0" eb="3">
      <t>ダンタイメイ</t>
    </rPh>
    <phoneticPr fontId="2"/>
  </si>
  <si>
    <t>会員店舗数の合計：</t>
    <rPh sb="0" eb="5">
      <t>カイインテンポスウ</t>
    </rPh>
    <rPh sb="6" eb="8">
      <t>ゴウケイ</t>
    </rPh>
    <phoneticPr fontId="2"/>
  </si>
  <si>
    <t>店舗</t>
    <rPh sb="0" eb="2">
      <t>テンポ</t>
    </rPh>
    <phoneticPr fontId="2"/>
  </si>
  <si>
    <t>円（A)</t>
    <rPh sb="0" eb="1">
      <t>エン</t>
    </rPh>
    <phoneticPr fontId="2"/>
  </si>
  <si>
    <t>時期</t>
    <rPh sb="0" eb="2">
      <t>ジキ</t>
    </rPh>
    <phoneticPr fontId="2"/>
  </si>
  <si>
    <t>場所</t>
    <rPh sb="0" eb="2">
      <t>バショ</t>
    </rPh>
    <phoneticPr fontId="2"/>
  </si>
  <si>
    <t>事業内容（複数ある場合は付番のうえ、列記してください）</t>
    <rPh sb="0" eb="4">
      <t>ジギョウナイヨウ</t>
    </rPh>
    <rPh sb="5" eb="7">
      <t>フクスウ</t>
    </rPh>
    <rPh sb="9" eb="11">
      <t>バアイ</t>
    </rPh>
    <rPh sb="12" eb="14">
      <t>フバン</t>
    </rPh>
    <rPh sb="18" eb="20">
      <t>レッキ</t>
    </rPh>
    <phoneticPr fontId="2"/>
  </si>
  <si>
    <t>上記の実施内容により、来街促進を図ります。</t>
    <rPh sb="0" eb="2">
      <t>ジョウキ</t>
    </rPh>
    <rPh sb="3" eb="7">
      <t>ジッシナイヨウ</t>
    </rPh>
    <rPh sb="11" eb="15">
      <t>ライガイソクシン</t>
    </rPh>
    <rPh sb="16" eb="17">
      <t>ハカ</t>
    </rPh>
    <phoneticPr fontId="2"/>
  </si>
  <si>
    <t>国・県・市の
他補助制度
への申請</t>
    <rPh sb="0" eb="1">
      <t>クニ</t>
    </rPh>
    <rPh sb="2" eb="3">
      <t>ケン</t>
    </rPh>
    <rPh sb="4" eb="5">
      <t>シ</t>
    </rPh>
    <rPh sb="7" eb="12">
      <t>タホジョセイド</t>
    </rPh>
    <rPh sb="15" eb="17">
      <t>シンセイ</t>
    </rPh>
    <phoneticPr fontId="2"/>
  </si>
  <si>
    <t>補助上限額：</t>
    <rPh sb="0" eb="5">
      <t>ホジョジョウゲンガク</t>
    </rPh>
    <phoneticPr fontId="2"/>
  </si>
  <si>
    <t>測定方法</t>
    <rPh sb="0" eb="4">
      <t>ソクテイホウホウ</t>
    </rPh>
    <phoneticPr fontId="2"/>
  </si>
  <si>
    <t>□ 該当あり（他補助金の申請（予定）があり）</t>
    <rPh sb="2" eb="4">
      <t>ガイトウ</t>
    </rPh>
    <rPh sb="7" eb="10">
      <t>タホジョ</t>
    </rPh>
    <rPh sb="10" eb="11">
      <t>キン</t>
    </rPh>
    <rPh sb="12" eb="14">
      <t>シンセイ</t>
    </rPh>
    <rPh sb="15" eb="17">
      <t>ヨテイ</t>
    </rPh>
    <phoneticPr fontId="2"/>
  </si>
  <si>
    <t>　  補助制度名「　　　　　　　　　　　　　　　　　　　　　」</t>
    <rPh sb="3" eb="8">
      <t>ホジョセイドメイ</t>
    </rPh>
    <phoneticPr fontId="2"/>
  </si>
  <si>
    <t>　　→□ 同一補助対象経費を、重複申請していません。</t>
    <phoneticPr fontId="2"/>
  </si>
  <si>
    <t>役職・氏名</t>
    <rPh sb="0" eb="2">
      <t>ヤクショク</t>
    </rPh>
    <rPh sb="3" eb="5">
      <t>シメイ</t>
    </rPh>
    <phoneticPr fontId="2"/>
  </si>
  <si>
    <t>電話番号</t>
    <rPh sb="0" eb="4">
      <t>デンワバンゴウ</t>
    </rPh>
    <phoneticPr fontId="2"/>
  </si>
  <si>
    <t>Eメールアドレス</t>
    <phoneticPr fontId="2"/>
  </si>
  <si>
    <t>２　収支計画書</t>
    <rPh sb="2" eb="6">
      <t>シュウシケイカク</t>
    </rPh>
    <rPh sb="6" eb="7">
      <t>ショ</t>
    </rPh>
    <phoneticPr fontId="2"/>
  </si>
  <si>
    <t>（１）支出</t>
    <rPh sb="3" eb="5">
      <t>シシュツ</t>
    </rPh>
    <phoneticPr fontId="2"/>
  </si>
  <si>
    <t>（単位：円）</t>
    <rPh sb="1" eb="3">
      <t>タンイ</t>
    </rPh>
    <rPh sb="4" eb="5">
      <t>エン</t>
    </rPh>
    <phoneticPr fontId="2"/>
  </si>
  <si>
    <t>費目</t>
    <rPh sb="0" eb="2">
      <t>ヒモク</t>
    </rPh>
    <phoneticPr fontId="2"/>
  </si>
  <si>
    <t>予定金額</t>
    <rPh sb="0" eb="4">
      <t>ヨテイキンガク</t>
    </rPh>
    <phoneticPr fontId="2"/>
  </si>
  <si>
    <t>広告等製作費・
広告料</t>
    <rPh sb="0" eb="2">
      <t>コウコク</t>
    </rPh>
    <rPh sb="2" eb="3">
      <t>ナド</t>
    </rPh>
    <rPh sb="3" eb="6">
      <t>セイサクヒ</t>
    </rPh>
    <rPh sb="8" eb="11">
      <t>コウコクリョウ</t>
    </rPh>
    <phoneticPr fontId="2"/>
  </si>
  <si>
    <t>内容</t>
    <rPh sb="0" eb="2">
      <t>ナイヨウ</t>
    </rPh>
    <phoneticPr fontId="2"/>
  </si>
  <si>
    <t>合計（総事業費）</t>
    <rPh sb="0" eb="2">
      <t>ゴウケイ</t>
    </rPh>
    <rPh sb="3" eb="7">
      <t>ソウジギョウヒ</t>
    </rPh>
    <phoneticPr fontId="2"/>
  </si>
  <si>
    <r>
      <t>補助対象外経費　小計　</t>
    </r>
    <r>
      <rPr>
        <sz val="9"/>
        <color theme="1"/>
        <rFont val="ＭＳ 明朝"/>
        <family val="1"/>
        <charset val="128"/>
      </rPr>
      <t>※見積書等不要</t>
    </r>
    <rPh sb="0" eb="5">
      <t>ホジョタイショウソト</t>
    </rPh>
    <rPh sb="5" eb="7">
      <t>ケイヒ</t>
    </rPh>
    <rPh sb="8" eb="9">
      <t>チイ</t>
    </rPh>
    <rPh sb="12" eb="15">
      <t>ミツモリショ</t>
    </rPh>
    <rPh sb="15" eb="16">
      <t>ナド</t>
    </rPh>
    <rPh sb="16" eb="18">
      <t>フヨウ</t>
    </rPh>
    <phoneticPr fontId="2"/>
  </si>
  <si>
    <t>その他経費</t>
    <phoneticPr fontId="2"/>
  </si>
  <si>
    <t>補助対象経費　小計</t>
    <rPh sb="0" eb="4">
      <t>ホジョタイショウ</t>
    </rPh>
    <rPh sb="4" eb="6">
      <t>ケイヒ</t>
    </rPh>
    <rPh sb="7" eb="9">
      <t>ショウケイ</t>
    </rPh>
    <phoneticPr fontId="2"/>
  </si>
  <si>
    <t>(B)</t>
    <phoneticPr fontId="2"/>
  </si>
  <si>
    <t>人件費・謝金・
報償費</t>
    <rPh sb="0" eb="3">
      <t>ジンケンヒ</t>
    </rPh>
    <rPh sb="4" eb="6">
      <t>シャキン</t>
    </rPh>
    <rPh sb="8" eb="11">
      <t>ホウショウヒ</t>
    </rPh>
    <phoneticPr fontId="2"/>
  </si>
  <si>
    <t>（レ点を記入）→</t>
    <rPh sb="2" eb="3">
      <t>テン</t>
    </rPh>
    <rPh sb="4" eb="6">
      <t>キニュウ</t>
    </rPh>
    <phoneticPr fontId="2"/>
  </si>
  <si>
    <t>委託費</t>
    <rPh sb="0" eb="3">
      <t>イタクヒ</t>
    </rPh>
    <phoneticPr fontId="2"/>
  </si>
  <si>
    <t>使用料</t>
    <rPh sb="0" eb="3">
      <t>シヨウリョウ</t>
    </rPh>
    <phoneticPr fontId="2"/>
  </si>
  <si>
    <t>保険料</t>
    <rPh sb="0" eb="3">
      <t>ホケンリョウ</t>
    </rPh>
    <phoneticPr fontId="2"/>
  </si>
  <si>
    <t>物品購入費</t>
    <rPh sb="0" eb="5">
      <t>ブッピンコウニュウヒ</t>
    </rPh>
    <phoneticPr fontId="2"/>
  </si>
  <si>
    <t>物品購入予備費</t>
    <rPh sb="0" eb="2">
      <t>ブッピン</t>
    </rPh>
    <rPh sb="2" eb="4">
      <t>コウニュウ</t>
    </rPh>
    <rPh sb="4" eb="7">
      <t>ヨビヒ</t>
    </rPh>
    <phoneticPr fontId="2"/>
  </si>
  <si>
    <t>円</t>
    <rPh sb="0" eb="1">
      <t>エン</t>
    </rPh>
    <phoneticPr fontId="2"/>
  </si>
  <si>
    <t>食糧費</t>
    <rPh sb="0" eb="3">
      <t>ショクリョウヒ</t>
    </rPh>
    <phoneticPr fontId="2"/>
  </si>
  <si>
    <t>予定金額</t>
    <rPh sb="0" eb="4">
      <t>ヨテイキンガク</t>
    </rPh>
    <phoneticPr fontId="2"/>
  </si>
  <si>
    <t>(C)</t>
  </si>
  <si>
    <t>目標来者者数</t>
    <rPh sb="0" eb="2">
      <t>モクヒョウ</t>
    </rPh>
    <rPh sb="2" eb="4">
      <t>ライシャ</t>
    </rPh>
    <rPh sb="4" eb="5">
      <t>シャ</t>
    </rPh>
    <rPh sb="5" eb="6">
      <t>スウ</t>
    </rPh>
    <phoneticPr fontId="2"/>
  </si>
  <si>
    <t>人（※イベント実施時のみ）</t>
    <rPh sb="0" eb="1">
      <t>ヒト</t>
    </rPh>
    <rPh sb="7" eb="10">
      <t>ジッシジ</t>
    </rPh>
    <phoneticPr fontId="2"/>
  </si>
  <si>
    <t>補助上限額</t>
    <rPh sb="0" eb="5">
      <t>ホジョジョウゲンガク</t>
    </rPh>
    <phoneticPr fontId="2"/>
  </si>
  <si>
    <t>（２） 交付申請額の上限</t>
    <rPh sb="4" eb="9">
      <t>コウフシンセイガク</t>
    </rPh>
    <rPh sb="10" eb="12">
      <t>ジョウゲン</t>
    </rPh>
    <phoneticPr fontId="2"/>
  </si>
  <si>
    <t>これまでのこの補助金の交付確定額（又は交付決定額）の合計</t>
    <rPh sb="7" eb="10">
      <t>ホジョキン</t>
    </rPh>
    <rPh sb="11" eb="15">
      <t>コウフカクテイ</t>
    </rPh>
    <rPh sb="15" eb="16">
      <t>ガク</t>
    </rPh>
    <rPh sb="17" eb="18">
      <t>マタ</t>
    </rPh>
    <rPh sb="19" eb="23">
      <t>コウフケッテイ</t>
    </rPh>
    <rPh sb="23" eb="24">
      <t>ガク</t>
    </rPh>
    <rPh sb="26" eb="28">
      <t>ゴウケイ</t>
    </rPh>
    <phoneticPr fontId="2"/>
  </si>
  <si>
    <t>＝</t>
    <phoneticPr fontId="2"/>
  </si>
  <si>
    <t>円…(A)</t>
    <rPh sb="0" eb="1">
      <t>エン</t>
    </rPh>
    <phoneticPr fontId="2"/>
  </si>
  <si>
    <t>（本申請が１回目の申請の場合）</t>
  </si>
  <si>
    <t>交付申請額の上限(E)</t>
    <rPh sb="0" eb="4">
      <t>コウフシンセイ</t>
    </rPh>
    <rPh sb="4" eb="5">
      <t>ガク</t>
    </rPh>
    <rPh sb="6" eb="8">
      <t>ジョウゲン</t>
    </rPh>
    <phoneticPr fontId="2"/>
  </si>
  <si>
    <t>交付申請額</t>
    <rPh sb="0" eb="4">
      <t>コウフシンセイ</t>
    </rPh>
    <rPh sb="4" eb="5">
      <t>ガク</t>
    </rPh>
    <phoneticPr fontId="2"/>
  </si>
  <si>
    <t>（３） 交付申請額</t>
    <rPh sb="4" eb="9">
      <t>コウフシンセイガク</t>
    </rPh>
    <phoneticPr fontId="2"/>
  </si>
  <si>
    <t>補助対象経費合計</t>
    <rPh sb="0" eb="6">
      <t>ホジョタイショウケイヒ</t>
    </rPh>
    <rPh sb="6" eb="8">
      <t>ゴウケイ</t>
    </rPh>
    <phoneticPr fontId="2"/>
  </si>
  <si>
    <t>本申請の交付申請額(G)</t>
    <rPh sb="0" eb="3">
      <t>ホンシンセイ</t>
    </rPh>
    <rPh sb="4" eb="6">
      <t>コウフ</t>
    </rPh>
    <rPh sb="6" eb="9">
      <t>シンセイガク</t>
    </rPh>
    <phoneticPr fontId="2"/>
  </si>
  <si>
    <t>　 イ　会員店舗数１～19店舗で定額支援を利用する場合</t>
    <rPh sb="4" eb="9">
      <t>カイインテンポスウ</t>
    </rPh>
    <rPh sb="13" eb="15">
      <t>テンポ</t>
    </rPh>
    <rPh sb="16" eb="20">
      <t>テイガクシエン</t>
    </rPh>
    <rPh sb="21" eb="23">
      <t>リヨウ</t>
    </rPh>
    <rPh sb="25" eb="27">
      <t>バアイ</t>
    </rPh>
    <phoneticPr fontId="2"/>
  </si>
  <si>
    <t>｛((B) － 20万円) × 1/2 ＋ 20万円)｝の千円未満切り捨て</t>
    <rPh sb="10" eb="12">
      <t>マンエン</t>
    </rPh>
    <rPh sb="24" eb="26">
      <t>マンエン</t>
    </rPh>
    <rPh sb="29" eb="31">
      <t>センエン</t>
    </rPh>
    <rPh sb="31" eb="33">
      <t>ミマン</t>
    </rPh>
    <rPh sb="33" eb="34">
      <t>キ</t>
    </rPh>
    <rPh sb="35" eb="36">
      <t>ス</t>
    </rPh>
    <phoneticPr fontId="2"/>
  </si>
  <si>
    <t>(B) × 補助率(1/2)の千円未満切り捨て</t>
    <rPh sb="6" eb="9">
      <t>ホジョリツ</t>
    </rPh>
    <rPh sb="15" eb="16">
      <t>セン</t>
    </rPh>
    <rPh sb="16" eb="17">
      <t>エン</t>
    </rPh>
    <rPh sb="17" eb="19">
      <t>ミマン</t>
    </rPh>
    <rPh sb="19" eb="20">
      <t>キ</t>
    </rPh>
    <rPh sb="21" eb="22">
      <t>ス</t>
    </rPh>
    <phoneticPr fontId="2"/>
  </si>
  <si>
    <t>(B)の千円未満切り捨て</t>
    <rPh sb="4" eb="6">
      <t>センエン</t>
    </rPh>
    <rPh sb="6" eb="8">
      <t>ミマン</t>
    </rPh>
    <rPh sb="8" eb="9">
      <t>キ</t>
    </rPh>
    <rPh sb="10" eb="11">
      <t>ス</t>
    </rPh>
    <phoneticPr fontId="2"/>
  </si>
  <si>
    <t>（４） 収入</t>
    <rPh sb="4" eb="6">
      <t>シュウニュウ</t>
    </rPh>
    <phoneticPr fontId="2"/>
  </si>
  <si>
    <t>区分</t>
    <rPh sb="0" eb="2">
      <t>クブン</t>
    </rPh>
    <phoneticPr fontId="2"/>
  </si>
  <si>
    <t>内　　容</t>
    <rPh sb="0" eb="1">
      <t>ウチ</t>
    </rPh>
    <rPh sb="3" eb="4">
      <t>カタチ</t>
    </rPh>
    <phoneticPr fontId="2"/>
  </si>
  <si>
    <t>金額</t>
    <rPh sb="0" eb="2">
      <t>キンガク</t>
    </rPh>
    <phoneticPr fontId="2"/>
  </si>
  <si>
    <t>会費等</t>
    <rPh sb="0" eb="3">
      <t>カイヒナド</t>
    </rPh>
    <phoneticPr fontId="2"/>
  </si>
  <si>
    <t>交付申請額</t>
    <rPh sb="0" eb="5">
      <t>コウフシンセイガク</t>
    </rPh>
    <phoneticPr fontId="2"/>
  </si>
  <si>
    <t>（G)</t>
    <phoneticPr fontId="2"/>
  </si>
  <si>
    <t>その他</t>
    <rPh sb="2" eb="3">
      <t>タ</t>
    </rPh>
    <phoneticPr fontId="2"/>
  </si>
  <si>
    <t>合　計　　＜＝総事業費(C)＞</t>
    <rPh sb="0" eb="1">
      <t>ゴウ</t>
    </rPh>
    <rPh sb="2" eb="3">
      <t>ケイ</t>
    </rPh>
    <rPh sb="7" eb="11">
      <t>ソウジギョウヒ</t>
    </rPh>
    <phoneticPr fontId="2"/>
  </si>
  <si>
    <r>
      <t>※</t>
    </r>
    <r>
      <rPr>
        <u/>
        <sz val="10.5"/>
        <color theme="1"/>
        <rFont val="ＭＳ 明朝"/>
        <family val="1"/>
        <charset val="128"/>
      </rPr>
      <t xml:space="preserve">実績報告においては、協賛金や販売での売上から原価を引いた収益など、会費等の自己資金や
</t>
    </r>
    <r>
      <rPr>
        <sz val="10.5"/>
        <color theme="1"/>
        <rFont val="ＭＳ 明朝"/>
        <family val="1"/>
        <charset val="128"/>
      </rPr>
      <t>　</t>
    </r>
    <r>
      <rPr>
        <u/>
        <sz val="10.5"/>
        <color theme="1"/>
        <rFont val="ＭＳ 明朝"/>
        <family val="1"/>
        <charset val="128"/>
      </rPr>
      <t>この補助金以外の収入（以下、協賛金等）の金額をご報告ください。</t>
    </r>
    <phoneticPr fontId="2"/>
  </si>
  <si>
    <r>
      <rPr>
        <sz val="10.5"/>
        <color theme="1"/>
        <rFont val="ＭＳ 明朝"/>
        <family val="1"/>
        <charset val="128"/>
      </rPr>
      <t>　・補助対象経費に補助率を乗じた金額を上回る協賛金等については、その上回った金額を補助
　　対象経費に補助率を乗じた金額から減じた額を、補助金交付確定申請額とします。
　・定額支援が適用される場合は、補助対象経費から定額支援額を控除して、上記の計算をした
　　額を、補助金交付確定申請額とします。</t>
    </r>
    <r>
      <rPr>
        <b/>
        <sz val="10.5"/>
        <color theme="1"/>
        <rFont val="ＭＳ 明朝"/>
        <family val="1"/>
        <charset val="128"/>
      </rPr>
      <t xml:space="preserve">
</t>
    </r>
    <phoneticPr fontId="2"/>
  </si>
  <si>
    <t>＝(E)と(F)の小さい方</t>
    <phoneticPr fontId="2"/>
  </si>
  <si>
    <t>円…(D)</t>
    <rPh sb="0" eb="1">
      <t>エン</t>
    </rPh>
    <phoneticPr fontId="2"/>
  </si>
  <si>
    <t>円…(E)</t>
    <rPh sb="0" eb="1">
      <t>エン</t>
    </rPh>
    <phoneticPr fontId="2"/>
  </si>
  <si>
    <t>円…(B)</t>
    <rPh sb="0" eb="1">
      <t>エン</t>
    </rPh>
    <phoneticPr fontId="2"/>
  </si>
  <si>
    <t>円…(F)</t>
    <rPh sb="0" eb="1">
      <t>エン</t>
    </rPh>
    <phoneticPr fontId="2"/>
  </si>
  <si>
    <t>円…(G)</t>
    <rPh sb="0" eb="1">
      <t>エン</t>
    </rPh>
    <phoneticPr fontId="2"/>
  </si>
  <si>
    <t>□</t>
    <phoneticPr fontId="2"/>
  </si>
  <si>
    <t>ア　会員店舗数20以上、又は会員店舗数１～19店舗で定額支援を適用しない場合</t>
    <phoneticPr fontId="2"/>
  </si>
  <si>
    <t>(ｱ) 補助対象経費合計(B)が20万円以上の場合</t>
    <phoneticPr fontId="2"/>
  </si>
  <si>
    <t>(ｲ) 補助対象経費合計(B)が20万円未満の場合</t>
  </si>
  <si>
    <t>　該当するいずれかの項目にレ点と金額を記入</t>
    <rPh sb="1" eb="3">
      <t>ガイトウ</t>
    </rPh>
    <rPh sb="10" eb="12">
      <t>コウモク</t>
    </rPh>
    <rPh sb="14" eb="15">
      <t>テン</t>
    </rPh>
    <rPh sb="16" eb="18">
      <t>キンガク</t>
    </rPh>
    <rPh sb="19" eb="21">
      <t>キニュウ</t>
    </rPh>
    <phoneticPr fontId="2"/>
  </si>
  <si>
    <t>☑</t>
    <phoneticPr fontId="2"/>
  </si>
  <si>
    <t>※会員店舗数１～19店舗の団体の定額支援の利用について</t>
    <rPh sb="1" eb="6">
      <t>カイインテンポスウ</t>
    </rPh>
    <rPh sb="10" eb="12">
      <t>テンポ</t>
    </rPh>
    <rPh sb="13" eb="15">
      <t>ダンタイ</t>
    </rPh>
    <rPh sb="16" eb="20">
      <t>テイガクシエン</t>
    </rPh>
    <rPh sb="21" eb="23">
      <t>リヨウ</t>
    </rPh>
    <phoneticPr fontId="2"/>
  </si>
  <si>
    <t>　□１回目の申請で利用　□２回目の申請で利用　□未定</t>
    <rPh sb="3" eb="5">
      <t>カイメ</t>
    </rPh>
    <rPh sb="6" eb="8">
      <t>シンセイ</t>
    </rPh>
    <rPh sb="9" eb="11">
      <t>リヨウ</t>
    </rPh>
    <rPh sb="24" eb="26">
      <t>ミテイ</t>
    </rPh>
    <phoneticPr fontId="2"/>
  </si>
  <si>
    <t>景品費
※景品費を申請す
　る場合、レ点を
　記入すること</t>
    <rPh sb="0" eb="3">
      <t>ケイヒンヒ</t>
    </rPh>
    <rPh sb="5" eb="8">
      <t>ケイヒンヒ</t>
    </rPh>
    <rPh sb="9" eb="11">
      <t>シンセイ</t>
    </rPh>
    <rPh sb="15" eb="16">
      <t>バ</t>
    </rPh>
    <rPh sb="16" eb="17">
      <t>ゴウ</t>
    </rPh>
    <rPh sb="19" eb="20">
      <t>テン</t>
    </rPh>
    <rPh sb="23" eb="25">
      <t>キニュウ</t>
    </rPh>
    <phoneticPr fontId="2"/>
  </si>
  <si>
    <t>□推定 □抽選会参加人数 □公衆Wi-Fiのアクセス数 □人流データ
□その他（　　　　           　　）</t>
    <phoneticPr fontId="2"/>
  </si>
  <si>
    <t>□ 該当なし</t>
    <rPh sb="2" eb="4">
      <t>ガイトウ</t>
    </rPh>
    <phoneticPr fontId="2"/>
  </si>
  <si>
    <t>事業連絡担当者
□申請者と同じ場合
　は、レ点を記入。
　右欄は記載不要。</t>
    <rPh sb="0" eb="7">
      <t>ジギョウレンラクタントウシャ</t>
    </rPh>
    <rPh sb="9" eb="12">
      <t>シンセイシャ</t>
    </rPh>
    <rPh sb="13" eb="14">
      <t>オナ</t>
    </rPh>
    <rPh sb="15" eb="17">
      <t>バアイ</t>
    </rPh>
    <rPh sb="22" eb="23">
      <t>テン</t>
    </rPh>
    <rPh sb="24" eb="26">
      <t>キニュウ</t>
    </rPh>
    <rPh sb="29" eb="31">
      <t>ミギラン</t>
    </rPh>
    <rPh sb="32" eb="36">
      <t>キサイフヨウ</t>
    </rPh>
    <phoneticPr fontId="2"/>
  </si>
  <si>
    <t>□</t>
  </si>
  <si>
    <t>第８号様式の２（第12条）</t>
    <rPh sb="0" eb="1">
      <t>ダイ</t>
    </rPh>
    <rPh sb="2" eb="5">
      <t>ゴウヨウシキ</t>
    </rPh>
    <rPh sb="8" eb="9">
      <t>ダイ</t>
    </rPh>
    <rPh sb="11" eb="12">
      <t>ジョウ</t>
    </rPh>
    <phoneticPr fontId="2"/>
  </si>
  <si>
    <t>商店街にぎわい促進事業　事業報告書</t>
    <rPh sb="0" eb="3">
      <t>ショウテンガイ</t>
    </rPh>
    <rPh sb="7" eb="11">
      <t>ソクシンジギョウ</t>
    </rPh>
    <rPh sb="12" eb="14">
      <t>ジギョウ</t>
    </rPh>
    <rPh sb="14" eb="17">
      <t>ホウコクショ</t>
    </rPh>
    <phoneticPr fontId="2"/>
  </si>
  <si>
    <t>後援名義（ある場合）</t>
    <rPh sb="0" eb="4">
      <t>コウエンメイギ</t>
    </rPh>
    <rPh sb="7" eb="9">
      <t>バアイ</t>
    </rPh>
    <phoneticPr fontId="2"/>
  </si>
  <si>
    <t>来街促進効果</t>
    <rPh sb="0" eb="4">
      <t>ライガイソクシン</t>
    </rPh>
    <rPh sb="4" eb="6">
      <t>コウカ</t>
    </rPh>
    <phoneticPr fontId="2"/>
  </si>
  <si>
    <t>□あり　□なし　□不明</t>
    <rPh sb="9" eb="11">
      <t>フメイ</t>
    </rPh>
    <phoneticPr fontId="2"/>
  </si>
  <si>
    <t>来者者数</t>
    <rPh sb="0" eb="2">
      <t>ライシャ</t>
    </rPh>
    <rPh sb="2" eb="3">
      <t>シャ</t>
    </rPh>
    <rPh sb="3" eb="4">
      <t>スウ</t>
    </rPh>
    <phoneticPr fontId="2"/>
  </si>
  <si>
    <t>交付申請書の目標来街者数</t>
    <rPh sb="0" eb="2">
      <t>コウフ</t>
    </rPh>
    <rPh sb="2" eb="5">
      <t>シンセイショ</t>
    </rPh>
    <rPh sb="6" eb="8">
      <t>モクヒョウ</t>
    </rPh>
    <rPh sb="8" eb="11">
      <t>ライガイシャ</t>
    </rPh>
    <rPh sb="11" eb="12">
      <t>スウ</t>
    </rPh>
    <phoneticPr fontId="2"/>
  </si>
  <si>
    <t>人</t>
    <rPh sb="0" eb="1">
      <t>ヒト</t>
    </rPh>
    <phoneticPr fontId="2"/>
  </si>
  <si>
    <t>　　来街促進効果に関する所感</t>
    <rPh sb="2" eb="8">
      <t>ライガイソクシンコウカ</t>
    </rPh>
    <rPh sb="9" eb="10">
      <t>カン</t>
    </rPh>
    <rPh sb="12" eb="14">
      <t>ショカン</t>
    </rPh>
    <phoneticPr fontId="2"/>
  </si>
  <si>
    <t>※枠は適宜変えてください</t>
    <rPh sb="1" eb="2">
      <t>ワク</t>
    </rPh>
    <rPh sb="3" eb="5">
      <t>テキギ</t>
    </rPh>
    <rPh sb="5" eb="6">
      <t>カ</t>
    </rPh>
    <phoneticPr fontId="2"/>
  </si>
  <si>
    <t>商店会の
全体的な所感</t>
    <rPh sb="0" eb="3">
      <t>ショウテンカイ</t>
    </rPh>
    <rPh sb="5" eb="8">
      <t>ゼンタイテキ</t>
    </rPh>
    <rPh sb="9" eb="11">
      <t>ショカン</t>
    </rPh>
    <phoneticPr fontId="2"/>
  </si>
  <si>
    <t>※可能なら、平時や昨年同イベントとの比較を記入</t>
    <rPh sb="1" eb="3">
      <t>カノウ</t>
    </rPh>
    <rPh sb="6" eb="8">
      <t>ヘイジ</t>
    </rPh>
    <rPh sb="9" eb="12">
      <t>サクネンドウ</t>
    </rPh>
    <rPh sb="18" eb="20">
      <t>ヒカク</t>
    </rPh>
    <rPh sb="21" eb="23">
      <t>キニュウ</t>
    </rPh>
    <phoneticPr fontId="2"/>
  </si>
  <si>
    <t>会員店舗の声</t>
    <rPh sb="0" eb="4">
      <t>カイインテンポ</t>
    </rPh>
    <rPh sb="5" eb="6">
      <t>コエ</t>
    </rPh>
    <phoneticPr fontId="2"/>
  </si>
  <si>
    <t>来街者の声</t>
    <rPh sb="0" eb="3">
      <t>ライガイシャ</t>
    </rPh>
    <rPh sb="4" eb="5">
      <t>コエ</t>
    </rPh>
    <phoneticPr fontId="2"/>
  </si>
  <si>
    <t>販売促進効果</t>
    <rPh sb="0" eb="6">
      <t>ハンバイソクシンコウカ</t>
    </rPh>
    <phoneticPr fontId="2"/>
  </si>
  <si>
    <t>販売促進効果
に関する所感</t>
    <rPh sb="0" eb="6">
      <t>ハンバイソクシンコウカ</t>
    </rPh>
    <rPh sb="8" eb="9">
      <t>カン</t>
    </rPh>
    <rPh sb="11" eb="13">
      <t>ショカン</t>
    </rPh>
    <phoneticPr fontId="2"/>
  </si>
  <si>
    <t>根拠</t>
    <rPh sb="0" eb="2">
      <t>コンキョ</t>
    </rPh>
    <phoneticPr fontId="2"/>
  </si>
  <si>
    <t>※可能なら、販売金額、及び平時や昨年同イベントとの比較を記入</t>
    <rPh sb="1" eb="3">
      <t>カノウ</t>
    </rPh>
    <rPh sb="6" eb="10">
      <t>ハンバイキンガク</t>
    </rPh>
    <rPh sb="11" eb="12">
      <t>オヨ</t>
    </rPh>
    <rPh sb="13" eb="15">
      <t>ヘイジ</t>
    </rPh>
    <rPh sb="16" eb="19">
      <t>サクネンドウ</t>
    </rPh>
    <rPh sb="25" eb="27">
      <t>ヒカク</t>
    </rPh>
    <rPh sb="28" eb="30">
      <t>キニュウ</t>
    </rPh>
    <phoneticPr fontId="2"/>
  </si>
  <si>
    <t>□会員店舗の売上　□抽選券の配布枚数　□その他（　　　　　　　　）</t>
    <rPh sb="1" eb="5">
      <t>カイインテンポ</t>
    </rPh>
    <rPh sb="6" eb="7">
      <t>ウ</t>
    </rPh>
    <rPh sb="7" eb="8">
      <t>ア</t>
    </rPh>
    <rPh sb="10" eb="13">
      <t>チュウセンケン</t>
    </rPh>
    <rPh sb="14" eb="16">
      <t>ハイフ</t>
    </rPh>
    <rPh sb="16" eb="18">
      <t>マイスウ</t>
    </rPh>
    <rPh sb="22" eb="23">
      <t>タ</t>
    </rPh>
    <phoneticPr fontId="2"/>
  </si>
  <si>
    <t>円（A）</t>
    <rPh sb="0" eb="1">
      <t>エン</t>
    </rPh>
    <phoneticPr fontId="2"/>
  </si>
  <si>
    <r>
      <rPr>
        <sz val="10.5"/>
        <color theme="1"/>
        <rFont val="ＭＳ 明朝"/>
        <family val="1"/>
        <charset val="128"/>
      </rPr>
      <t>人</t>
    </r>
    <r>
      <rPr>
        <sz val="8"/>
        <color theme="1"/>
        <rFont val="ＭＳ 明朝"/>
        <family val="1"/>
        <charset val="128"/>
      </rPr>
      <t>（イベント実施時のみ）</t>
    </r>
    <rPh sb="0" eb="1">
      <t>ヒト</t>
    </rPh>
    <rPh sb="6" eb="9">
      <t>ジッシジ</t>
    </rPh>
    <phoneticPr fontId="2"/>
  </si>
  <si>
    <t>景品費</t>
    <rPh sb="0" eb="3">
      <t>ケイヒンヒ</t>
    </rPh>
    <phoneticPr fontId="2"/>
  </si>
  <si>
    <t>２　収支決算書</t>
    <rPh sb="2" eb="4">
      <t>シュウシ</t>
    </rPh>
    <rPh sb="4" eb="6">
      <t>ケッサン</t>
    </rPh>
    <rPh sb="6" eb="7">
      <t>ショ</t>
    </rPh>
    <phoneticPr fontId="2"/>
  </si>
  <si>
    <r>
      <t>補　助　</t>
    </r>
    <r>
      <rPr>
        <b/>
        <sz val="10.5"/>
        <color theme="1"/>
        <rFont val="ＭＳ 明朝"/>
        <family val="1"/>
        <charset val="128"/>
      </rPr>
      <t>対　象</t>
    </r>
    <r>
      <rPr>
        <sz val="10.5"/>
        <color theme="1"/>
        <rFont val="ＭＳ 明朝"/>
        <family val="1"/>
        <charset val="128"/>
      </rPr>
      <t>　経　費</t>
    </r>
    <rPh sb="0" eb="1">
      <t>ホ</t>
    </rPh>
    <rPh sb="2" eb="3">
      <t>スケ</t>
    </rPh>
    <rPh sb="4" eb="5">
      <t>タイ</t>
    </rPh>
    <rPh sb="6" eb="7">
      <t>ゾウ</t>
    </rPh>
    <rPh sb="8" eb="9">
      <t>ケイ</t>
    </rPh>
    <rPh sb="10" eb="11">
      <t>ヒ</t>
    </rPh>
    <phoneticPr fontId="2"/>
  </si>
  <si>
    <r>
      <t>補助</t>
    </r>
    <r>
      <rPr>
        <b/>
        <sz val="9"/>
        <color theme="1"/>
        <rFont val="ＭＳ 明朝"/>
        <family val="1"/>
        <charset val="128"/>
      </rPr>
      <t>対象外</t>
    </r>
    <r>
      <rPr>
        <sz val="9"/>
        <color theme="1"/>
        <rFont val="ＭＳ 明朝"/>
        <family val="1"/>
        <charset val="128"/>
      </rPr>
      <t>経費</t>
    </r>
    <rPh sb="0" eb="7">
      <t>ホジョタイショウソトケイヒ</t>
    </rPh>
    <phoneticPr fontId="2"/>
  </si>
  <si>
    <t xml:space="preserve">１ 上記経費に係る消費税及び地方消費税も対象とします。
２ その他、補助対象経費、補助対象外経費については、要綱「別表１」を確認してください。
３ 当該事業費について、消費税及び地方消費税の申告により仕入控除を受ける場合は、税抜金額で算定すること
　とします。なお、補助対象経費を税込金額で算定した場合、事業完了後に消費税及び地方消費税の申告によっ
　て補助金に係る消費税仕入控除税額が確定した場合は、速やかに市に報告してください。
</t>
    <phoneticPr fontId="2"/>
  </si>
  <si>
    <t>（２） 交付決定額</t>
    <rPh sb="4" eb="6">
      <t>コウフ</t>
    </rPh>
    <rPh sb="6" eb="8">
      <t>ケッテイ</t>
    </rPh>
    <rPh sb="8" eb="9">
      <t>ガク</t>
    </rPh>
    <phoneticPr fontId="2"/>
  </si>
  <si>
    <t>(B) × 補助率(1/2)</t>
    <rPh sb="6" eb="9">
      <t>ホジョリツ</t>
    </rPh>
    <phoneticPr fontId="2"/>
  </si>
  <si>
    <t>((B) － 20万円) × 1/2 ＋ 20万円)</t>
    <rPh sb="9" eb="11">
      <t>マンエン</t>
    </rPh>
    <rPh sb="23" eb="25">
      <t>マンエン</t>
    </rPh>
    <phoneticPr fontId="2"/>
  </si>
  <si>
    <t>　ア、イの該当する項目にレ点と金額を記入</t>
    <rPh sb="5" eb="7">
      <t>ガイトウ</t>
    </rPh>
    <rPh sb="9" eb="11">
      <t>コウモク</t>
    </rPh>
    <rPh sb="13" eb="14">
      <t>テン</t>
    </rPh>
    <rPh sb="15" eb="17">
      <t>キンガク</t>
    </rPh>
    <rPh sb="18" eb="20">
      <t>キニュウ</t>
    </rPh>
    <phoneticPr fontId="2"/>
  </si>
  <si>
    <t>　ウ、エの該当する項目にレ点と金額を記入</t>
    <phoneticPr fontId="2"/>
  </si>
  <si>
    <t>ウ　協賛金や収益などの収入がない場合</t>
    <phoneticPr fontId="2"/>
  </si>
  <si>
    <t>交付確定申請額 (G)</t>
    <rPh sb="0" eb="2">
      <t>コウフ</t>
    </rPh>
    <rPh sb="2" eb="4">
      <t>カクテイ</t>
    </rPh>
    <rPh sb="4" eb="7">
      <t>シンセイガク</t>
    </rPh>
    <phoneticPr fontId="2"/>
  </si>
  <si>
    <t>エ　補助対象事業に係る協賛金や販売での売上から原価を引いた収益などの収入がある場合</t>
    <phoneticPr fontId="2"/>
  </si>
  <si>
    <t>協賛金や販売での売上から原価を引いた収益などの収入</t>
    <rPh sb="0" eb="3">
      <t>キョウサンキン</t>
    </rPh>
    <rPh sb="4" eb="6">
      <t>ハンバイ</t>
    </rPh>
    <rPh sb="8" eb="10">
      <t>ウリアゲ</t>
    </rPh>
    <rPh sb="12" eb="14">
      <t>ゲンカ</t>
    </rPh>
    <rPh sb="15" eb="16">
      <t>ヒ</t>
    </rPh>
    <rPh sb="18" eb="20">
      <t>シュウエキ</t>
    </rPh>
    <rPh sb="23" eb="25">
      <t>シュウニュウ</t>
    </rPh>
    <phoneticPr fontId="2"/>
  </si>
  <si>
    <t>(E) ＋ (F) ＜ (B)ならば、</t>
    <phoneticPr fontId="2"/>
  </si>
  <si>
    <r>
      <rPr>
        <sz val="10.5"/>
        <color theme="1"/>
        <rFont val="ＭＳ 明朝"/>
        <family val="1"/>
        <charset val="128"/>
      </rPr>
      <t>　</t>
    </r>
    <r>
      <rPr>
        <u/>
        <sz val="10.5"/>
        <color theme="1"/>
        <rFont val="ＭＳ 明朝"/>
        <family val="1"/>
        <charset val="128"/>
      </rPr>
      <t>交付確定申請額(G)</t>
    </r>
    <rPh sb="1" eb="8">
      <t>コウフカクテイシンセイガク</t>
    </rPh>
    <phoneticPr fontId="2"/>
  </si>
  <si>
    <t xml:space="preserve"> ＝ (D)と「(E)の千円未満切り捨て」の小さい方</t>
    <phoneticPr fontId="2"/>
  </si>
  <si>
    <t>(E) ＋ (F) ＞ (B)ならば、</t>
    <phoneticPr fontId="2"/>
  </si>
  <si>
    <t xml:space="preserve"> ＝ (D)と「｛(B) － (F)｝の千円未満切り捨て」の小さい方</t>
    <phoneticPr fontId="2"/>
  </si>
  <si>
    <t>会費</t>
    <rPh sb="0" eb="2">
      <t>カイヒ</t>
    </rPh>
    <phoneticPr fontId="2"/>
  </si>
  <si>
    <t>交付確定申請額</t>
    <rPh sb="0" eb="7">
      <t>コウフカクテイシンセイガク</t>
    </rPh>
    <phoneticPr fontId="2"/>
  </si>
  <si>
    <t>協賛金
（協賛者名・金額）</t>
    <rPh sb="0" eb="3">
      <t>キョウサンキン</t>
    </rPh>
    <rPh sb="5" eb="7">
      <t>キョウサン</t>
    </rPh>
    <rPh sb="7" eb="8">
      <t>シャ</t>
    </rPh>
    <rPh sb="8" eb="9">
      <t>メイ</t>
    </rPh>
    <rPh sb="10" eb="12">
      <t>キンガク</t>
    </rPh>
    <phoneticPr fontId="2"/>
  </si>
  <si>
    <t>販売での売上から
原価を引いた収益</t>
    <rPh sb="0" eb="2">
      <t>ハンバイ</t>
    </rPh>
    <rPh sb="4" eb="6">
      <t>ウリアゲ</t>
    </rPh>
    <rPh sb="9" eb="11">
      <t>ゲンカ</t>
    </rPh>
    <rPh sb="12" eb="13">
      <t>ヒ</t>
    </rPh>
    <rPh sb="15" eb="17">
      <t>シュウエキ</t>
    </rPh>
    <phoneticPr fontId="2"/>
  </si>
  <si>
    <t>(F)</t>
    <phoneticPr fontId="2"/>
  </si>
  <si>
    <r>
      <t>交付決定額</t>
    </r>
    <r>
      <rPr>
        <sz val="9"/>
        <color theme="1"/>
        <rFont val="ＭＳ 明朝"/>
        <family val="1"/>
        <charset val="128"/>
      </rPr>
      <t>（事後申請の場合、</t>
    </r>
    <r>
      <rPr>
        <u/>
        <sz val="9"/>
        <color theme="1"/>
        <rFont val="ＭＳ 明朝"/>
        <family val="1"/>
        <charset val="128"/>
      </rPr>
      <t>交付申請額の上限(※)</t>
    </r>
    <r>
      <rPr>
        <sz val="9"/>
        <color theme="1"/>
        <rFont val="ＭＳ 明朝"/>
        <family val="1"/>
        <charset val="128"/>
      </rPr>
      <t>）</t>
    </r>
    <r>
      <rPr>
        <u/>
        <sz val="9"/>
        <color theme="1"/>
        <rFont val="ＭＳ 明朝"/>
        <family val="1"/>
        <charset val="128"/>
      </rPr>
      <t xml:space="preserve"> </t>
    </r>
    <rPh sb="0" eb="4">
      <t>コウフケッテイ</t>
    </rPh>
    <rPh sb="4" eb="5">
      <t>ガク</t>
    </rPh>
    <phoneticPr fontId="2"/>
  </si>
  <si>
    <t>※補助上限額からこれまでのこの補助金の交付確定額（又は交付決定額）の合計を引いたもの</t>
    <phoneticPr fontId="2"/>
  </si>
  <si>
    <t>景品費が補助対象経費全体で占める割合</t>
    <rPh sb="0" eb="3">
      <t>ケイヒンヒ</t>
    </rPh>
    <rPh sb="4" eb="10">
      <t>ホジョタイショウケイヒ</t>
    </rPh>
    <rPh sb="10" eb="12">
      <t>ゼンタイ</t>
    </rPh>
    <rPh sb="13" eb="14">
      <t>シ</t>
    </rPh>
    <rPh sb="16" eb="18">
      <t>ワリアイ</t>
    </rPh>
    <phoneticPr fontId="2"/>
  </si>
  <si>
    <t>※補助対象経費全体の30％まで</t>
    <rPh sb="1" eb="3">
      <t>ホジョ</t>
    </rPh>
    <rPh sb="3" eb="5">
      <t>タイショウ</t>
    </rPh>
    <rPh sb="5" eb="7">
      <t>ケイヒ</t>
    </rPh>
    <rPh sb="7" eb="9">
      <t>ゼンタイ</t>
    </rPh>
    <phoneticPr fontId="2"/>
  </si>
  <si>
    <t>物品購入予備費が補助対象経費全体で占める割合</t>
    <rPh sb="0" eb="2">
      <t>ブッピン</t>
    </rPh>
    <rPh sb="2" eb="4">
      <t>コウニュウ</t>
    </rPh>
    <rPh sb="4" eb="7">
      <t>ヨビヒ</t>
    </rPh>
    <rPh sb="8" eb="14">
      <t>ホジョタイショウケイヒ</t>
    </rPh>
    <rPh sb="14" eb="16">
      <t>ゼンタイ</t>
    </rPh>
    <rPh sb="17" eb="18">
      <t>シ</t>
    </rPh>
    <rPh sb="20" eb="22">
      <t>ワリアイ</t>
    </rPh>
    <phoneticPr fontId="2"/>
  </si>
  <si>
    <t>※補助対象経費全体の10％かつ５万円まで</t>
    <rPh sb="1" eb="3">
      <t>ホジョ</t>
    </rPh>
    <rPh sb="3" eb="5">
      <t>タイショウ</t>
    </rPh>
    <rPh sb="5" eb="7">
      <t>ケイヒ</t>
    </rPh>
    <rPh sb="7" eb="9">
      <t>ゼンタイ</t>
    </rPh>
    <rPh sb="16" eb="18">
      <t>マンエン</t>
    </rPh>
    <phoneticPr fontId="2"/>
  </si>
  <si>
    <t>食糧費が補助対象経費全体で占める割合</t>
    <rPh sb="0" eb="3">
      <t>ショクリョウヒ</t>
    </rPh>
    <rPh sb="2" eb="3">
      <t>ヒ</t>
    </rPh>
    <rPh sb="4" eb="10">
      <t>ホジョタイショウケイヒ</t>
    </rPh>
    <rPh sb="10" eb="12">
      <t>ゼンタイ</t>
    </rPh>
    <rPh sb="13" eb="14">
      <t>シ</t>
    </rPh>
    <rPh sb="16" eb="18">
      <t>ワリアイ</t>
    </rPh>
    <phoneticPr fontId="2"/>
  </si>
  <si>
    <t>※補助対象経費全体の10％かつ20万円まで</t>
    <rPh sb="1" eb="3">
      <t>ホジョ</t>
    </rPh>
    <rPh sb="3" eb="5">
      <t>タイショウ</t>
    </rPh>
    <rPh sb="5" eb="7">
      <t>ケイヒ</t>
    </rPh>
    <rPh sb="7" eb="9">
      <t>ゼンタイ</t>
    </rPh>
    <rPh sb="17" eb="19">
      <t>マンエン</t>
    </rPh>
    <phoneticPr fontId="2"/>
  </si>
  <si>
    <t>□その他（　　　　　　　　　　　　　　）</t>
    <phoneticPr fontId="2"/>
  </si>
  <si>
    <t>□通常会費充当　□臨時会費徴収</t>
    <rPh sb="1" eb="5">
      <t>ツウジョウカイヒ</t>
    </rPh>
    <rPh sb="5" eb="7">
      <t>ジュウトウ</t>
    </rPh>
    <rPh sb="9" eb="13">
      <t>リンジカイヒ</t>
    </rPh>
    <rPh sb="13" eb="15">
      <t>チョウシュウ</t>
    </rPh>
    <phoneticPr fontId="2"/>
  </si>
  <si>
    <t>□協賛金（※）</t>
    <phoneticPr fontId="2"/>
  </si>
  <si>
    <t>□販売での売上から原価を引いた収益（※）</t>
    <phoneticPr fontId="2"/>
  </si>
  <si>
    <t>□その他（　　　　　　　　　　　　）</t>
    <phoneticPr fontId="2"/>
  </si>
  <si>
    <r>
      <t>※補助対象経費全体の10％かつ</t>
    </r>
    <r>
      <rPr>
        <u/>
        <sz val="10.5"/>
        <color theme="1"/>
        <rFont val="ＭＳ 明朝"/>
        <family val="1"/>
        <charset val="128"/>
      </rPr>
      <t>交付決定時の申請額以下</t>
    </r>
    <rPh sb="1" eb="3">
      <t>ホジョ</t>
    </rPh>
    <rPh sb="3" eb="5">
      <t>タイショウ</t>
    </rPh>
    <rPh sb="5" eb="7">
      <t>ケイヒ</t>
    </rPh>
    <rPh sb="7" eb="9">
      <t>ゼンタイ</t>
    </rPh>
    <rPh sb="15" eb="19">
      <t>コウフケッテイ</t>
    </rPh>
    <rPh sb="19" eb="20">
      <t>ジ</t>
    </rPh>
    <rPh sb="21" eb="24">
      <t>シンセイガク</t>
    </rPh>
    <rPh sb="24" eb="26">
      <t>イカ</t>
    </rPh>
    <phoneticPr fontId="2"/>
  </si>
  <si>
    <t>□支出予定　　　　　　　　　　</t>
    <rPh sb="1" eb="5">
      <t>シシュツヨテイ</t>
    </rPh>
    <phoneticPr fontId="2"/>
  </si>
  <si>
    <t>＝(A) － (D)</t>
    <phoneticPr fontId="2"/>
  </si>
  <si>
    <t>□景品表示法を確認し、遵守する事業計画にしました。</t>
    <rPh sb="1" eb="6">
      <t>ケイヒンヒョウジホウ</t>
    </rPh>
    <rPh sb="7" eb="9">
      <t>カクニン</t>
    </rPh>
    <rPh sb="11" eb="13">
      <t>ジュンシュ</t>
    </rPh>
    <rPh sb="15" eb="19">
      <t>ジギョウケイカク</t>
    </rPh>
    <phoneticPr fontId="2"/>
  </si>
  <si>
    <t>□協賛金や収益などの収入は、(F)</t>
    <rPh sb="1" eb="4">
      <t>キョウサンキン</t>
    </rPh>
    <rPh sb="5" eb="7">
      <t>シュウエキ</t>
    </rPh>
    <rPh sb="10" eb="12">
      <t>シュウニュウ</t>
    </rPh>
    <phoneticPr fontId="2"/>
  </si>
  <si>
    <t>１ 上記経費に係る消費税及び地方消費税も対象とします。
２ その他、補助対象経費、補助対象外経費については、要綱「別表１」を確認してください。
３ 当該事業費について、消費税及び地方消費税の申告により仕入控除を受ける場合は、税抜金額で算定することとします。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</si>
</sst>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sz val="10"/>
      <color theme="1"/>
      <name val="ＭＳ 明朝"/>
      <family val="1"/>
      <charset val="128"/>
    </font>
    <font>
      <sz val="10.5"/>
      <color theme="1"/>
      <name val="ＭＳ 明朝"/>
      <family val="1"/>
      <charset val="128"/>
    </font>
    <font>
      <b/>
      <sz val="10.5"/>
      <color theme="1"/>
      <name val="ＭＳ 明朝"/>
      <family val="1"/>
      <charset val="128"/>
    </font>
    <font>
      <u/>
      <sz val="10.5"/>
      <color theme="1"/>
      <name val="ＭＳ 明朝"/>
      <family val="1"/>
      <charset val="128"/>
    </font>
    <font>
      <sz val="8"/>
      <color theme="1"/>
      <name val="ＭＳ 明朝"/>
      <family val="1"/>
      <charset val="128"/>
    </font>
    <font>
      <b/>
      <sz val="9"/>
      <color theme="1"/>
      <name val="ＭＳ 明朝"/>
      <family val="1"/>
      <charset val="128"/>
    </font>
    <font>
      <sz val="10.5"/>
      <color theme="8"/>
      <name val="ＭＳ 明朝"/>
      <family val="1"/>
      <charset val="128"/>
    </font>
    <font>
      <u/>
      <sz val="9"/>
      <color theme="1"/>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dashed">
        <color indexed="64"/>
      </top>
      <bottom style="dashed">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dashed">
        <color indexed="64"/>
      </bottom>
      <diagonal/>
    </border>
    <border>
      <left/>
      <right style="medium">
        <color indexed="64"/>
      </right>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ashed">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theme="8"/>
      </right>
      <top/>
      <bottom/>
      <diagonal/>
    </border>
    <border>
      <left/>
      <right style="medium">
        <color theme="8"/>
      </right>
      <top/>
      <bottom style="medium">
        <color theme="8"/>
      </bottom>
      <diagonal/>
    </border>
    <border>
      <left/>
      <right/>
      <top/>
      <bottom style="medium">
        <color theme="8"/>
      </bottom>
      <diagonal/>
    </border>
    <border>
      <left style="medium">
        <color theme="8"/>
      </left>
      <right/>
      <top style="medium">
        <color theme="8"/>
      </top>
      <bottom/>
      <diagonal/>
    </border>
    <border>
      <left/>
      <right style="medium">
        <color theme="8"/>
      </right>
      <top style="medium">
        <color theme="8"/>
      </top>
      <bottom/>
      <diagonal/>
    </border>
    <border>
      <left style="medium">
        <color theme="8"/>
      </left>
      <right/>
      <top/>
      <bottom/>
      <diagonal/>
    </border>
    <border>
      <left style="medium">
        <color theme="8"/>
      </left>
      <right/>
      <top/>
      <bottom style="medium">
        <color theme="8"/>
      </bottom>
      <diagonal/>
    </border>
    <border>
      <left/>
      <right/>
      <top style="medium">
        <color theme="8"/>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2">
    <xf numFmtId="0" fontId="0" fillId="0" borderId="0" xfId="0">
      <alignment vertical="center"/>
    </xf>
    <xf numFmtId="0" fontId="5" fillId="0" borderId="0" xfId="0" applyFont="1">
      <alignment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 xfId="0" applyFont="1" applyBorder="1" applyAlignment="1">
      <alignment horizontal="center" vertical="center"/>
    </xf>
    <xf numFmtId="0" fontId="5" fillId="0" borderId="7"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20"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38" fontId="5" fillId="0" borderId="17" xfId="1" applyFont="1" applyBorder="1">
      <alignment vertical="center"/>
    </xf>
    <xf numFmtId="38" fontId="5" fillId="0" borderId="17" xfId="1" applyFont="1" applyBorder="1" applyAlignment="1">
      <alignment horizontal="right" vertical="center"/>
    </xf>
    <xf numFmtId="0" fontId="5" fillId="0" borderId="0" xfId="0" applyFont="1" applyBorder="1" applyAlignment="1">
      <alignment horizontal="left" vertical="center" wrapText="1"/>
    </xf>
    <xf numFmtId="0" fontId="5" fillId="0" borderId="3" xfId="0" applyFont="1" applyBorder="1">
      <alignment vertical="center"/>
    </xf>
    <xf numFmtId="38" fontId="5" fillId="0" borderId="3" xfId="1" applyFont="1" applyBorder="1">
      <alignment vertical="center"/>
    </xf>
    <xf numFmtId="0" fontId="5" fillId="0" borderId="0" xfId="0" applyFont="1" applyBorder="1" applyAlignment="1">
      <alignment horizontal="left" vertical="top" wrapText="1"/>
    </xf>
    <xf numFmtId="38" fontId="5" fillId="0" borderId="2" xfId="1" applyFont="1" applyBorder="1" applyAlignment="1">
      <alignment vertical="center"/>
    </xf>
    <xf numFmtId="0" fontId="5" fillId="0" borderId="2" xfId="0" applyFont="1" applyBorder="1">
      <alignment vertical="center"/>
    </xf>
    <xf numFmtId="0" fontId="5" fillId="0" borderId="14" xfId="0" applyFont="1" applyBorder="1" applyAlignment="1">
      <alignment vertical="center" wrapText="1"/>
    </xf>
    <xf numFmtId="0" fontId="8" fillId="0" borderId="14" xfId="0" applyFont="1" applyBorder="1" applyAlignment="1">
      <alignment horizontal="center" vertical="center" wrapText="1"/>
    </xf>
    <xf numFmtId="0" fontId="5" fillId="0" borderId="13" xfId="0" applyFont="1" applyBorder="1">
      <alignment vertical="center"/>
    </xf>
    <xf numFmtId="0" fontId="5" fillId="0" borderId="6" xfId="0" applyFont="1" applyBorder="1" applyAlignment="1">
      <alignment horizontal="right" vertical="center"/>
    </xf>
    <xf numFmtId="0" fontId="7" fillId="0" borderId="17" xfId="0" applyFont="1" applyBorder="1" applyAlignment="1">
      <alignment horizontal="right" vertical="center"/>
    </xf>
    <xf numFmtId="0" fontId="7" fillId="0" borderId="17" xfId="0" applyFont="1" applyBorder="1">
      <alignment vertical="center"/>
    </xf>
    <xf numFmtId="0" fontId="7" fillId="0" borderId="3" xfId="0" applyFont="1" applyBorder="1" applyAlignment="1">
      <alignment horizontal="right" vertical="center"/>
    </xf>
    <xf numFmtId="0" fontId="7" fillId="0" borderId="3" xfId="0" applyFont="1" applyBorder="1">
      <alignment vertical="center"/>
    </xf>
    <xf numFmtId="0" fontId="5" fillId="0" borderId="0" xfId="0" applyFont="1" applyProtection="1">
      <alignment vertical="center"/>
      <protection locked="0"/>
    </xf>
    <xf numFmtId="0" fontId="5" fillId="0" borderId="8" xfId="0" applyFont="1" applyBorder="1" applyProtection="1">
      <alignment vertical="center"/>
      <protection locked="0"/>
    </xf>
    <xf numFmtId="0" fontId="5" fillId="0" borderId="29" xfId="0" applyFont="1" applyBorder="1" applyProtection="1">
      <alignment vertical="center"/>
      <protection locked="0"/>
    </xf>
    <xf numFmtId="0" fontId="5" fillId="0" borderId="32"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6" xfId="0" applyFont="1" applyBorder="1" applyAlignment="1" applyProtection="1">
      <alignment horizontal="left" vertical="center" wrapText="1"/>
      <protection locked="0"/>
    </xf>
    <xf numFmtId="0" fontId="5" fillId="0" borderId="85" xfId="0" applyFont="1" applyBorder="1" applyProtection="1">
      <alignment vertical="center"/>
      <protection locked="0"/>
    </xf>
    <xf numFmtId="0" fontId="5" fillId="0" borderId="1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Protection="1">
      <alignment vertical="center"/>
      <protection locked="0"/>
    </xf>
    <xf numFmtId="38" fontId="5" fillId="0" borderId="10" xfId="1" applyFont="1" applyBorder="1" applyAlignment="1" applyProtection="1">
      <alignment horizontal="right" vertical="center"/>
      <protection locked="0"/>
    </xf>
    <xf numFmtId="0" fontId="5" fillId="0" borderId="42" xfId="0" applyFont="1" applyBorder="1" applyAlignment="1" applyProtection="1">
      <alignment horizontal="right" vertical="center"/>
      <protection locked="0"/>
    </xf>
    <xf numFmtId="0" fontId="5" fillId="0" borderId="30" xfId="0" applyFont="1" applyBorder="1" applyAlignment="1" applyProtection="1">
      <alignment horizontal="left" vertical="center"/>
      <protection locked="0"/>
    </xf>
    <xf numFmtId="0" fontId="3" fillId="0" borderId="1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5" fillId="0" borderId="56" xfId="0" applyFont="1" applyBorder="1" applyAlignment="1" applyProtection="1">
      <alignment horizontal="left" vertical="center"/>
      <protection locked="0"/>
    </xf>
    <xf numFmtId="0" fontId="5" fillId="0" borderId="56" xfId="0" applyFont="1" applyBorder="1" applyAlignment="1" applyProtection="1">
      <alignment vertical="center"/>
      <protection locked="0"/>
    </xf>
    <xf numFmtId="49" fontId="5" fillId="0" borderId="0" xfId="0" applyNumberFormat="1" applyFont="1" applyProtection="1">
      <alignment vertical="center"/>
      <protection locked="0"/>
    </xf>
    <xf numFmtId="38" fontId="5" fillId="0" borderId="0" xfId="1" applyFont="1" applyProtection="1">
      <alignment vertical="center"/>
      <protection locked="0"/>
    </xf>
    <xf numFmtId="0" fontId="5" fillId="0" borderId="61" xfId="0" applyFont="1" applyBorder="1" applyProtection="1">
      <alignment vertical="center"/>
      <protection locked="0"/>
    </xf>
    <xf numFmtId="49" fontId="5" fillId="0" borderId="61" xfId="0" applyNumberFormat="1" applyFont="1" applyBorder="1" applyProtection="1">
      <alignment vertical="center"/>
      <protection locked="0"/>
    </xf>
    <xf numFmtId="38" fontId="5" fillId="0" borderId="61" xfId="1" applyFont="1" applyBorder="1" applyProtection="1">
      <alignment vertical="center"/>
      <protection locked="0"/>
    </xf>
    <xf numFmtId="0" fontId="5" fillId="0" borderId="62" xfId="0" applyFont="1" applyBorder="1" applyProtection="1">
      <alignment vertical="center"/>
      <protection locked="0"/>
    </xf>
    <xf numFmtId="0" fontId="5" fillId="0" borderId="0" xfId="0" applyFont="1" applyBorder="1" applyProtection="1">
      <alignment vertical="center"/>
      <protection locked="0"/>
    </xf>
    <xf numFmtId="49" fontId="5" fillId="0" borderId="0" xfId="0" applyNumberFormat="1" applyFont="1" applyBorder="1" applyProtection="1">
      <alignment vertical="center"/>
      <protection locked="0"/>
    </xf>
    <xf numFmtId="38" fontId="5" fillId="0" borderId="0" xfId="1" applyFont="1" applyBorder="1" applyProtection="1">
      <alignment vertical="center"/>
      <protection locked="0"/>
    </xf>
    <xf numFmtId="0" fontId="5" fillId="0" borderId="63" xfId="0" applyFont="1" applyBorder="1" applyProtection="1">
      <alignment vertical="center"/>
      <protection locked="0"/>
    </xf>
    <xf numFmtId="49" fontId="5" fillId="0" borderId="59" xfId="0" applyNumberFormat="1" applyFont="1" applyBorder="1" applyProtection="1">
      <alignment vertical="center"/>
      <protection locked="0"/>
    </xf>
    <xf numFmtId="0" fontId="5" fillId="0" borderId="59" xfId="0" applyFont="1" applyBorder="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7" fillId="0" borderId="0" xfId="0" applyFont="1" applyBorder="1" applyProtection="1">
      <alignment vertical="center"/>
      <protection locked="0"/>
    </xf>
    <xf numFmtId="0" fontId="5" fillId="0" borderId="65" xfId="0" applyFont="1" applyBorder="1" applyProtection="1">
      <alignment vertical="center"/>
      <protection locked="0"/>
    </xf>
    <xf numFmtId="0" fontId="5" fillId="0" borderId="60" xfId="0" applyFont="1" applyBorder="1" applyProtection="1">
      <alignment vertical="center"/>
      <protection locked="0"/>
    </xf>
    <xf numFmtId="20" fontId="5" fillId="0" borderId="0" xfId="0" applyNumberFormat="1" applyFont="1" applyProtection="1">
      <alignment vertical="center"/>
      <protection locked="0"/>
    </xf>
    <xf numFmtId="49" fontId="5" fillId="0" borderId="0" xfId="0" applyNumberFormat="1" applyFont="1" applyAlignment="1" applyProtection="1">
      <alignment horizontal="right" vertical="center"/>
      <protection locked="0"/>
    </xf>
    <xf numFmtId="0" fontId="5" fillId="0" borderId="66" xfId="0" applyFont="1" applyBorder="1" applyProtection="1">
      <alignment vertical="center"/>
      <protection locked="0"/>
    </xf>
    <xf numFmtId="49" fontId="5" fillId="0" borderId="66" xfId="0" applyNumberFormat="1" applyFont="1" applyBorder="1" applyProtection="1">
      <alignment vertical="center"/>
      <protection locked="0"/>
    </xf>
    <xf numFmtId="38" fontId="5" fillId="0" borderId="66" xfId="1" applyFont="1" applyBorder="1" applyProtection="1">
      <alignment vertical="center"/>
      <protection locked="0"/>
    </xf>
    <xf numFmtId="0" fontId="5" fillId="0" borderId="64" xfId="0" applyFont="1" applyBorder="1" applyAlignment="1" applyProtection="1">
      <alignment horizontal="left" vertical="center"/>
      <protection locked="0"/>
    </xf>
    <xf numFmtId="0" fontId="7" fillId="0" borderId="64" xfId="0" applyFont="1" applyBorder="1" applyProtection="1">
      <alignment vertical="center"/>
      <protection locked="0"/>
    </xf>
    <xf numFmtId="38" fontId="5" fillId="0" borderId="0" xfId="1" applyFont="1" applyBorder="1" applyProtection="1">
      <alignment vertical="center"/>
    </xf>
    <xf numFmtId="0" fontId="5" fillId="0" borderId="88"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10" fillId="0" borderId="0" xfId="0" applyFont="1" applyProtection="1">
      <alignment vertical="center"/>
      <protection locked="0"/>
    </xf>
    <xf numFmtId="0" fontId="7" fillId="0" borderId="64" xfId="0" applyFont="1" applyBorder="1" applyAlignment="1" applyProtection="1">
      <alignment horizontal="left" vertical="center"/>
      <protection locked="0"/>
    </xf>
    <xf numFmtId="0" fontId="5" fillId="0" borderId="35" xfId="0" applyFont="1" applyBorder="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top" wrapText="1"/>
      <protection locked="0"/>
    </xf>
    <xf numFmtId="0" fontId="5" fillId="0" borderId="93"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38" fontId="5" fillId="0" borderId="0" xfId="1" applyNumberFormat="1" applyFont="1" applyBorder="1" applyProtection="1">
      <alignment vertical="center"/>
    </xf>
    <xf numFmtId="38" fontId="5" fillId="0" borderId="0" xfId="1" applyFont="1" applyProtection="1">
      <alignment vertical="center"/>
    </xf>
    <xf numFmtId="38" fontId="5" fillId="0" borderId="0" xfId="0" applyNumberFormat="1" applyFont="1" applyProtection="1">
      <alignment vertical="center"/>
    </xf>
    <xf numFmtId="9" fontId="5" fillId="0" borderId="0" xfId="2" applyFont="1" applyProtection="1">
      <alignment vertical="center"/>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38" fontId="5" fillId="0" borderId="40" xfId="1" applyFont="1" applyBorder="1" applyAlignment="1" applyProtection="1">
      <alignment vertical="center"/>
      <protection locked="0"/>
    </xf>
    <xf numFmtId="0" fontId="5" fillId="0" borderId="10" xfId="0" applyFont="1" applyBorder="1" applyAlignment="1" applyProtection="1">
      <alignment vertical="center"/>
      <protection locked="0"/>
    </xf>
    <xf numFmtId="38" fontId="5" fillId="0" borderId="10" xfId="0" applyNumberFormat="1" applyFont="1" applyBorder="1" applyAlignment="1" applyProtection="1">
      <alignment vertical="center"/>
      <protection locked="0"/>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38" fontId="5" fillId="0" borderId="2" xfId="1" applyFont="1" applyBorder="1" applyAlignment="1">
      <alignment horizontal="right" vertical="center"/>
    </xf>
    <xf numFmtId="38" fontId="5" fillId="0" borderId="3" xfId="1" applyFont="1" applyBorder="1" applyAlignment="1">
      <alignment horizontal="right" vertical="center"/>
    </xf>
    <xf numFmtId="38" fontId="5" fillId="0" borderId="7" xfId="1" applyFont="1" applyBorder="1" applyAlignment="1">
      <alignment horizontal="right" vertical="center"/>
    </xf>
    <xf numFmtId="38" fontId="5" fillId="0" borderId="8" xfId="1" applyFont="1" applyBorder="1" applyAlignment="1">
      <alignment horizontal="righ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84"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vertical="top" wrapText="1"/>
    </xf>
    <xf numFmtId="0" fontId="5" fillId="0" borderId="3"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5" fillId="0" borderId="53" xfId="0" applyFont="1" applyBorder="1" applyAlignment="1" applyProtection="1">
      <alignment horizontal="center" vertical="center"/>
      <protection locked="0"/>
    </xf>
    <xf numFmtId="38" fontId="5" fillId="0" borderId="51" xfId="1" applyFont="1" applyBorder="1" applyAlignment="1" applyProtection="1">
      <alignment vertical="center"/>
    </xf>
    <xf numFmtId="38" fontId="5" fillId="0" borderId="55" xfId="1" applyFont="1" applyBorder="1" applyAlignment="1" applyProtection="1">
      <alignment vertical="center"/>
    </xf>
    <xf numFmtId="38" fontId="5" fillId="0" borderId="52" xfId="1" applyFont="1" applyBorder="1" applyAlignment="1" applyProtection="1">
      <alignment vertical="center"/>
    </xf>
    <xf numFmtId="38" fontId="5" fillId="0" borderId="57" xfId="1" applyFont="1" applyBorder="1" applyAlignment="1" applyProtection="1">
      <alignment horizontal="right" vertical="center"/>
    </xf>
    <xf numFmtId="38" fontId="5" fillId="0" borderId="58" xfId="1" applyFont="1" applyBorder="1" applyAlignment="1" applyProtection="1">
      <alignment horizontal="right" vertical="center"/>
    </xf>
    <xf numFmtId="0" fontId="5" fillId="0" borderId="45" xfId="0" applyFont="1" applyBorder="1" applyAlignment="1" applyProtection="1">
      <alignment horizontal="center" vertical="center" textRotation="255"/>
      <protection locked="0"/>
    </xf>
    <xf numFmtId="0" fontId="5" fillId="0" borderId="46" xfId="0" applyFont="1" applyBorder="1" applyAlignment="1" applyProtection="1">
      <alignment horizontal="center" vertical="center" textRotation="255"/>
      <protection locked="0"/>
    </xf>
    <xf numFmtId="0" fontId="5" fillId="0" borderId="47" xfId="0" applyFont="1" applyBorder="1" applyAlignment="1" applyProtection="1">
      <alignment horizontal="center" vertical="center" textRotation="255"/>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3" fillId="0" borderId="14" xfId="0" applyFont="1" applyBorder="1" applyAlignment="1" applyProtection="1">
      <alignment horizontal="center" vertical="center" textRotation="255" wrapText="1"/>
      <protection locked="0"/>
    </xf>
    <xf numFmtId="0" fontId="3" fillId="0" borderId="50" xfId="0" applyFont="1" applyBorder="1" applyAlignment="1" applyProtection="1">
      <alignment horizontal="center" vertical="center" textRotation="255" wrapText="1"/>
      <protection locked="0"/>
    </xf>
    <xf numFmtId="38" fontId="5" fillId="0" borderId="16" xfId="1" applyFont="1" applyBorder="1" applyAlignment="1" applyProtection="1">
      <alignment horizontal="right" vertical="center"/>
      <protection locked="0"/>
    </xf>
    <xf numFmtId="38" fontId="5" fillId="0" borderId="17" xfId="1" applyFont="1" applyBorder="1" applyAlignment="1" applyProtection="1">
      <alignment horizontal="right" vertical="center"/>
      <protection locked="0"/>
    </xf>
    <xf numFmtId="38" fontId="5" fillId="0" borderId="33"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38" fontId="5" fillId="0" borderId="23" xfId="1" applyFont="1" applyBorder="1" applyAlignment="1" applyProtection="1">
      <alignment horizontal="right" vertical="center"/>
      <protection locked="0"/>
    </xf>
    <xf numFmtId="38" fontId="5" fillId="0" borderId="39" xfId="1" applyFont="1" applyBorder="1" applyAlignment="1" applyProtection="1">
      <alignment horizontal="right"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8" xfId="0" applyFont="1" applyBorder="1" applyAlignment="1" applyProtection="1">
      <alignment horizontal="right" vertical="center"/>
      <protection locked="0"/>
    </xf>
    <xf numFmtId="0" fontId="5" fillId="0" borderId="32" xfId="0" applyFont="1" applyBorder="1" applyAlignment="1" applyProtection="1">
      <alignment horizontal="center" vertical="center"/>
      <protection locked="0"/>
    </xf>
    <xf numFmtId="38" fontId="5" fillId="0" borderId="7" xfId="1" applyFont="1" applyBorder="1" applyAlignment="1" applyProtection="1">
      <alignment horizontal="right" vertical="center"/>
      <protection locked="0"/>
    </xf>
    <xf numFmtId="38" fontId="5" fillId="0" borderId="8" xfId="1" applyFont="1" applyBorder="1" applyAlignment="1" applyProtection="1">
      <alignment horizontal="right" vertical="center"/>
      <protection locked="0"/>
    </xf>
    <xf numFmtId="38" fontId="5" fillId="0" borderId="40" xfId="1" applyFont="1" applyBorder="1" applyAlignment="1" applyProtection="1">
      <alignment horizontal="right" vertical="center"/>
      <protection locked="0"/>
    </xf>
    <xf numFmtId="38" fontId="5" fillId="0" borderId="37" xfId="1" applyFont="1" applyBorder="1" applyAlignment="1" applyProtection="1">
      <alignment horizontal="right" vertical="center"/>
      <protection locked="0"/>
    </xf>
    <xf numFmtId="38" fontId="5" fillId="0" borderId="54" xfId="1" applyFont="1" applyBorder="1" applyAlignment="1" applyProtection="1">
      <alignment horizontal="right" vertical="center"/>
      <protection locked="0"/>
    </xf>
    <xf numFmtId="38" fontId="5" fillId="0" borderId="38" xfId="1" applyFont="1" applyBorder="1" applyAlignment="1" applyProtection="1">
      <alignment horizontal="right" vertical="center"/>
      <protection locked="0"/>
    </xf>
    <xf numFmtId="38" fontId="5" fillId="0" borderId="24" xfId="1" applyFont="1" applyBorder="1" applyAlignment="1" applyProtection="1">
      <alignment horizontal="right" vertical="center"/>
      <protection locked="0"/>
    </xf>
    <xf numFmtId="38" fontId="5" fillId="0" borderId="20" xfId="1" applyFont="1" applyBorder="1" applyAlignment="1" applyProtection="1">
      <alignment horizontal="right" vertical="center"/>
      <protection locked="0"/>
    </xf>
    <xf numFmtId="38" fontId="5" fillId="0" borderId="36" xfId="1" applyFont="1" applyBorder="1" applyAlignment="1" applyProtection="1">
      <alignment horizontal="right" vertical="center"/>
      <protection locked="0"/>
    </xf>
    <xf numFmtId="0" fontId="3" fillId="0" borderId="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38" fontId="5" fillId="0" borderId="32" xfId="0" applyNumberFormat="1" applyFont="1" applyBorder="1" applyAlignment="1" applyProtection="1">
      <alignment horizontal="right" vertical="center"/>
    </xf>
    <xf numFmtId="0" fontId="5" fillId="0" borderId="34" xfId="0" applyFont="1" applyBorder="1" applyAlignment="1" applyProtection="1">
      <alignment horizontal="right" vertical="center"/>
    </xf>
    <xf numFmtId="0" fontId="5" fillId="0" borderId="44" xfId="0" applyFont="1" applyBorder="1" applyAlignment="1" applyProtection="1">
      <alignment horizontal="center" vertical="center"/>
      <protection locked="0"/>
    </xf>
    <xf numFmtId="38" fontId="5" fillId="0" borderId="48" xfId="1" applyFont="1" applyBorder="1" applyAlignment="1" applyProtection="1">
      <alignment horizontal="right" vertical="center"/>
      <protection locked="0"/>
    </xf>
    <xf numFmtId="38" fontId="5" fillId="0" borderId="49" xfId="1" applyFont="1" applyBorder="1" applyAlignment="1" applyProtection="1">
      <alignment horizontal="right" vertical="center"/>
      <protection locked="0"/>
    </xf>
    <xf numFmtId="38" fontId="5" fillId="0" borderId="19" xfId="1" applyFont="1" applyBorder="1" applyAlignment="1" applyProtection="1">
      <alignment horizontal="right" vertical="center"/>
      <protection locked="0"/>
    </xf>
    <xf numFmtId="38" fontId="5" fillId="0" borderId="9" xfId="1" applyFont="1" applyBorder="1" applyAlignment="1" applyProtection="1">
      <alignment horizontal="right" vertical="center"/>
      <protection locked="0"/>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35" xfId="1" applyFont="1" applyBorder="1" applyAlignment="1" applyProtection="1">
      <alignment horizontal="right" vertical="center"/>
      <protection locked="0"/>
    </xf>
    <xf numFmtId="38" fontId="5" fillId="0" borderId="26"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43"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38" fontId="5" fillId="0" borderId="21" xfId="1" applyFont="1" applyBorder="1" applyAlignment="1" applyProtection="1">
      <alignment horizontal="right" vertical="center"/>
      <protection locked="0"/>
    </xf>
    <xf numFmtId="38" fontId="5" fillId="0" borderId="41" xfId="1" applyFont="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42"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top" wrapText="1"/>
      <protection locked="0"/>
    </xf>
    <xf numFmtId="49" fontId="5" fillId="0" borderId="68"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49" fontId="5" fillId="0" borderId="55" xfId="0" applyNumberFormat="1" applyFont="1" applyBorder="1" applyAlignment="1" applyProtection="1">
      <alignment horizontal="center" vertical="center"/>
      <protection locked="0"/>
    </xf>
    <xf numFmtId="49" fontId="5" fillId="0" borderId="82" xfId="0" applyNumberFormat="1" applyFont="1" applyBorder="1" applyAlignment="1" applyProtection="1">
      <alignment horizontal="center" vertical="center"/>
      <protection locked="0"/>
    </xf>
    <xf numFmtId="49" fontId="5" fillId="0" borderId="78" xfId="0" applyNumberFormat="1" applyFont="1" applyBorder="1" applyAlignment="1" applyProtection="1">
      <alignment horizontal="center" vertical="center"/>
      <protection locked="0"/>
    </xf>
    <xf numFmtId="49" fontId="5" fillId="0" borderId="79" xfId="0" applyNumberFormat="1" applyFont="1" applyBorder="1" applyAlignment="1" applyProtection="1">
      <alignment horizontal="center" vertical="center"/>
      <protection locked="0"/>
    </xf>
    <xf numFmtId="49" fontId="5" fillId="0" borderId="80" xfId="0" applyNumberFormat="1" applyFont="1" applyBorder="1" applyAlignment="1" applyProtection="1">
      <alignment horizontal="center" vertical="center"/>
      <protection locked="0"/>
    </xf>
    <xf numFmtId="49" fontId="5" fillId="0" borderId="69" xfId="0" applyNumberFormat="1" applyFont="1" applyBorder="1" applyAlignment="1" applyProtection="1">
      <alignment horizontal="center" vertical="center"/>
      <protection locked="0"/>
    </xf>
    <xf numFmtId="49" fontId="5" fillId="0" borderId="44" xfId="0" applyNumberFormat="1" applyFont="1" applyBorder="1" applyAlignment="1" applyProtection="1">
      <alignment horizontal="center" vertical="center"/>
      <protection locked="0"/>
    </xf>
    <xf numFmtId="49" fontId="5" fillId="0" borderId="81" xfId="0" applyNumberFormat="1" applyFont="1" applyBorder="1" applyAlignment="1" applyProtection="1">
      <alignment horizontal="center" vertical="center"/>
      <protection locked="0"/>
    </xf>
    <xf numFmtId="38" fontId="5" fillId="0" borderId="5" xfId="0" applyNumberFormat="1" applyFont="1" applyBorder="1" applyAlignment="1" applyProtection="1">
      <alignment horizontal="right" vertical="center"/>
    </xf>
    <xf numFmtId="0" fontId="5" fillId="0" borderId="0" xfId="0" applyNumberFormat="1" applyFont="1" applyBorder="1" applyAlignment="1" applyProtection="1">
      <alignment horizontal="right" vertical="center"/>
    </xf>
    <xf numFmtId="0" fontId="5" fillId="0" borderId="35" xfId="0" applyNumberFormat="1" applyFont="1" applyBorder="1" applyAlignment="1" applyProtection="1">
      <alignment horizontal="right" vertical="center"/>
    </xf>
    <xf numFmtId="0" fontId="5" fillId="0" borderId="77" xfId="0" applyNumberFormat="1" applyFont="1" applyBorder="1" applyAlignment="1" applyProtection="1">
      <alignment horizontal="right" vertical="center"/>
    </xf>
    <xf numFmtId="0" fontId="5" fillId="0" borderId="44" xfId="0" applyNumberFormat="1" applyFont="1" applyBorder="1" applyAlignment="1" applyProtection="1">
      <alignment horizontal="right" vertical="center"/>
    </xf>
    <xf numFmtId="0" fontId="5" fillId="0" borderId="70" xfId="0" applyNumberFormat="1" applyFont="1" applyBorder="1" applyAlignment="1" applyProtection="1">
      <alignment horizontal="right" vertical="center"/>
    </xf>
    <xf numFmtId="0" fontId="6" fillId="0" borderId="0" xfId="0" applyFont="1" applyAlignment="1" applyProtection="1">
      <alignment horizontal="left" vertical="center" wrapText="1"/>
      <protection locked="0"/>
    </xf>
    <xf numFmtId="38" fontId="5" fillId="0" borderId="2" xfId="0" applyNumberFormat="1" applyFont="1" applyBorder="1" applyAlignment="1" applyProtection="1">
      <alignment horizontal="right" vertical="center"/>
    </xf>
    <xf numFmtId="0" fontId="5" fillId="0" borderId="3" xfId="0" applyNumberFormat="1" applyFont="1" applyBorder="1" applyAlignment="1" applyProtection="1">
      <alignment horizontal="right" vertical="center"/>
    </xf>
    <xf numFmtId="0" fontId="5" fillId="0" borderId="73" xfId="0" applyNumberFormat="1" applyFont="1" applyBorder="1" applyAlignment="1" applyProtection="1">
      <alignment horizontal="right" vertical="center"/>
    </xf>
    <xf numFmtId="0" fontId="5" fillId="0" borderId="5" xfId="0" applyNumberFormat="1" applyFont="1" applyBorder="1" applyAlignment="1" applyProtection="1">
      <alignment horizontal="right" vertical="center"/>
    </xf>
    <xf numFmtId="0" fontId="5" fillId="0" borderId="7" xfId="0" applyNumberFormat="1" applyFont="1" applyBorder="1" applyAlignment="1" applyProtection="1">
      <alignment horizontal="right" vertical="center"/>
    </xf>
    <xf numFmtId="0" fontId="5" fillId="0" borderId="8" xfId="0" applyNumberFormat="1" applyFont="1" applyBorder="1" applyAlignment="1" applyProtection="1">
      <alignment horizontal="right" vertical="center"/>
    </xf>
    <xf numFmtId="0" fontId="5" fillId="0" borderId="40" xfId="0" applyNumberFormat="1" applyFont="1" applyBorder="1" applyAlignment="1" applyProtection="1">
      <alignment horizontal="right" vertical="center"/>
    </xf>
    <xf numFmtId="49" fontId="5" fillId="0" borderId="83"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5" fillId="0" borderId="8" xfId="0" applyFont="1" applyBorder="1" applyAlignment="1" applyProtection="1">
      <alignment horizontal="left" vertical="center"/>
      <protection locked="0"/>
    </xf>
    <xf numFmtId="38" fontId="5" fillId="0" borderId="7" xfId="0" applyNumberFormat="1" applyFont="1" applyBorder="1" applyAlignment="1" applyProtection="1">
      <alignment horizontal="right" vertical="center"/>
    </xf>
    <xf numFmtId="49" fontId="5" fillId="0" borderId="67" xfId="0" applyNumberFormat="1" applyFont="1" applyBorder="1" applyAlignment="1" applyProtection="1">
      <alignment horizontal="center" vertical="center"/>
      <protection locked="0"/>
    </xf>
    <xf numFmtId="49" fontId="5" fillId="0" borderId="71" xfId="0" applyNumberFormat="1" applyFont="1" applyBorder="1" applyAlignment="1" applyProtection="1">
      <alignment horizontal="center" vertical="center"/>
      <protection locked="0"/>
    </xf>
    <xf numFmtId="49" fontId="5" fillId="0" borderId="72"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7" fillId="0" borderId="64"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7" fillId="0" borderId="0" xfId="0" applyFont="1" applyAlignment="1" applyProtection="1">
      <alignment horizontal="left" vertical="center"/>
      <protection locked="0"/>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5" fillId="0" borderId="26" xfId="0" applyFont="1" applyBorder="1" applyAlignment="1">
      <alignment horizontal="left" vertical="top"/>
    </xf>
    <xf numFmtId="0" fontId="5" fillId="0" borderId="25" xfId="0" applyFont="1" applyBorder="1" applyAlignment="1">
      <alignment horizontal="left" vertical="top"/>
    </xf>
    <xf numFmtId="0" fontId="5" fillId="0" borderId="84"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22" xfId="0" applyFont="1" applyBorder="1" applyAlignment="1">
      <alignment horizontal="left" vertical="top"/>
    </xf>
    <xf numFmtId="0" fontId="5" fillId="0" borderId="23" xfId="0" applyFont="1" applyBorder="1" applyAlignment="1">
      <alignment horizontal="left" vertical="top"/>
    </xf>
    <xf numFmtId="0" fontId="5" fillId="0" borderId="8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center" vertical="center"/>
    </xf>
    <xf numFmtId="0" fontId="5" fillId="0" borderId="8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14"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38" fontId="5" fillId="0" borderId="11" xfId="1" applyFont="1" applyBorder="1" applyAlignment="1">
      <alignment horizontal="center" vertical="center"/>
    </xf>
    <xf numFmtId="38" fontId="5" fillId="0" borderId="10" xfId="1"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0" fontId="5" fillId="0" borderId="6" xfId="0" applyFont="1" applyBorder="1" applyAlignment="1">
      <alignment horizontal="center" vertical="center"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5" fillId="0" borderId="6" xfId="0" applyFont="1" applyBorder="1" applyAlignment="1">
      <alignment horizontal="center" vertical="top"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xf>
    <xf numFmtId="0" fontId="5" fillId="0" borderId="4"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26"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3" fillId="0" borderId="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5" fillId="0" borderId="51"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49" fontId="5" fillId="0" borderId="92" xfId="0" applyNumberFormat="1" applyFont="1" applyBorder="1" applyAlignment="1" applyProtection="1">
      <alignment horizontal="center" vertical="center"/>
      <protection locked="0"/>
    </xf>
    <xf numFmtId="49" fontId="5" fillId="0" borderId="75" xfId="0" applyNumberFormat="1" applyFont="1" applyBorder="1" applyAlignment="1" applyProtection="1">
      <alignment horizontal="center" vertical="center"/>
      <protection locked="0"/>
    </xf>
    <xf numFmtId="49" fontId="5" fillId="0" borderId="90" xfId="0" applyNumberFormat="1" applyFont="1" applyBorder="1" applyAlignment="1" applyProtection="1">
      <alignment horizontal="center" vertical="center"/>
      <protection locked="0"/>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35" xfId="1" applyFont="1" applyBorder="1" applyAlignment="1" applyProtection="1">
      <alignment horizontal="right" vertical="center"/>
    </xf>
    <xf numFmtId="38" fontId="5" fillId="0" borderId="77" xfId="1" applyFont="1" applyBorder="1" applyAlignment="1" applyProtection="1">
      <alignment horizontal="right" vertical="center"/>
    </xf>
    <xf numFmtId="38" fontId="5" fillId="0" borderId="44" xfId="1" applyFont="1" applyBorder="1" applyAlignment="1" applyProtection="1">
      <alignment horizontal="right" vertical="center"/>
    </xf>
    <xf numFmtId="38" fontId="5" fillId="0" borderId="70" xfId="1" applyFont="1" applyBorder="1" applyAlignment="1" applyProtection="1">
      <alignment horizontal="right" vertical="center"/>
    </xf>
    <xf numFmtId="0" fontId="5" fillId="0" borderId="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38" fontId="5" fillId="0" borderId="51" xfId="1" applyFont="1" applyBorder="1" applyAlignment="1" applyProtection="1">
      <alignment horizontal="right" vertical="center"/>
      <protection locked="0"/>
    </xf>
    <xf numFmtId="38" fontId="5" fillId="0" borderId="55" xfId="1" applyFont="1" applyBorder="1" applyAlignment="1" applyProtection="1">
      <alignment horizontal="right" vertical="center"/>
      <protection locked="0"/>
    </xf>
    <xf numFmtId="38" fontId="5" fillId="0" borderId="82" xfId="1" applyFont="1" applyBorder="1" applyAlignment="1" applyProtection="1">
      <alignment horizontal="right" vertical="center"/>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49" fontId="5" fillId="0" borderId="0" xfId="0" applyNumberFormat="1" applyFont="1" applyBorder="1" applyAlignment="1" applyProtection="1">
      <alignment horizontal="center" vertical="center"/>
      <protection locked="0"/>
    </xf>
    <xf numFmtId="49" fontId="5" fillId="0" borderId="89"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72"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horizontal="left" vertical="center" wrapText="1"/>
      <protection locked="0"/>
    </xf>
    <xf numFmtId="49" fontId="5" fillId="0" borderId="0"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38" fontId="5" fillId="0" borderId="2" xfId="1" applyFont="1" applyBorder="1" applyAlignment="1" applyProtection="1">
      <alignment horizontal="right" vertical="center"/>
    </xf>
    <xf numFmtId="38" fontId="5" fillId="0" borderId="3" xfId="1" applyFont="1" applyBorder="1" applyAlignment="1" applyProtection="1">
      <alignment horizontal="right" vertical="center"/>
    </xf>
    <xf numFmtId="38" fontId="5" fillId="0" borderId="73" xfId="1" applyFont="1" applyBorder="1" applyAlignment="1" applyProtection="1">
      <alignment horizontal="right" vertical="center"/>
    </xf>
    <xf numFmtId="38" fontId="5" fillId="0" borderId="7" xfId="1" applyFont="1" applyBorder="1" applyAlignment="1" applyProtection="1">
      <alignment horizontal="right" vertical="center"/>
    </xf>
    <xf numFmtId="38" fontId="5" fillId="0" borderId="8" xfId="1" applyFont="1" applyBorder="1" applyAlignment="1" applyProtection="1">
      <alignment horizontal="right" vertical="center"/>
    </xf>
    <xf numFmtId="38" fontId="5" fillId="0" borderId="40" xfId="1" applyFont="1" applyBorder="1" applyAlignment="1" applyProtection="1">
      <alignment horizontal="right" vertical="center"/>
    </xf>
    <xf numFmtId="0" fontId="5" fillId="0" borderId="2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view="pageBreakPreview" zoomScale="111" zoomScaleNormal="100" workbookViewId="0">
      <selection activeCell="A11" sqref="A11:G50"/>
    </sheetView>
  </sheetViews>
  <sheetFormatPr defaultRowHeight="12.75"/>
  <cols>
    <col min="1" max="1" width="9" style="1" customWidth="1"/>
    <col min="2" max="2" width="9.125" style="1" customWidth="1"/>
    <col min="3" max="3" width="15.75" style="1" customWidth="1"/>
    <col min="4" max="4" width="5.625" style="1" customWidth="1"/>
    <col min="5" max="5" width="5.125" style="1" customWidth="1"/>
    <col min="6" max="7" width="5.625" style="1" customWidth="1"/>
    <col min="8" max="9" width="10" style="1" customWidth="1"/>
    <col min="10" max="16384" width="9" style="1"/>
  </cols>
  <sheetData>
    <row r="1" spans="1:9">
      <c r="A1" s="1" t="s">
        <v>0</v>
      </c>
    </row>
    <row r="3" spans="1:9">
      <c r="A3" s="129" t="s">
        <v>1</v>
      </c>
      <c r="B3" s="129"/>
      <c r="C3" s="129"/>
      <c r="D3" s="129"/>
      <c r="E3" s="129"/>
      <c r="F3" s="129"/>
      <c r="G3" s="129"/>
      <c r="H3" s="129"/>
      <c r="I3" s="129"/>
    </row>
    <row r="4" spans="1:9">
      <c r="A4" s="1" t="s">
        <v>2</v>
      </c>
    </row>
    <row r="5" spans="1:9">
      <c r="A5" s="138" t="s">
        <v>3</v>
      </c>
      <c r="B5" s="105"/>
      <c r="C5" s="130"/>
      <c r="D5" s="130"/>
      <c r="E5" s="130"/>
      <c r="F5" s="130"/>
      <c r="G5" s="130"/>
      <c r="H5" s="130"/>
      <c r="I5" s="105"/>
    </row>
    <row r="6" spans="1:9">
      <c r="A6" s="106"/>
      <c r="B6" s="107"/>
      <c r="C6" s="131"/>
      <c r="D6" s="131"/>
      <c r="E6" s="131"/>
      <c r="F6" s="131"/>
      <c r="G6" s="131"/>
      <c r="H6" s="131"/>
      <c r="I6" s="109"/>
    </row>
    <row r="7" spans="1:9">
      <c r="A7" s="106"/>
      <c r="B7" s="107"/>
      <c r="C7" s="9" t="s">
        <v>4</v>
      </c>
      <c r="D7" s="31"/>
      <c r="E7" s="32" t="s">
        <v>5</v>
      </c>
      <c r="F7" s="10" t="s">
        <v>12</v>
      </c>
      <c r="G7" s="20"/>
      <c r="H7" s="19" t="str">
        <f>IF(D7="","",IF(D7&lt;20,550000,IF(D7&lt;50,700000,IF(D7&lt;100,1100000,IF(D7&lt;150,2200000,IF(D7&lt;200,5500000,IF(D7&lt;300,7700000,11000000)))))))</f>
        <v/>
      </c>
      <c r="I7" s="11" t="s">
        <v>6</v>
      </c>
    </row>
    <row r="8" spans="1:9">
      <c r="A8" s="106"/>
      <c r="B8" s="107"/>
      <c r="C8" s="139" t="s">
        <v>83</v>
      </c>
      <c r="D8" s="140"/>
      <c r="E8" s="140"/>
      <c r="F8" s="140"/>
      <c r="G8" s="140"/>
      <c r="H8" s="140"/>
      <c r="I8" s="141"/>
    </row>
    <row r="9" spans="1:9">
      <c r="A9" s="106"/>
      <c r="B9" s="107"/>
      <c r="C9" s="142" t="s">
        <v>84</v>
      </c>
      <c r="D9" s="143"/>
      <c r="E9" s="143"/>
      <c r="F9" s="143"/>
      <c r="G9" s="143"/>
      <c r="H9" s="143"/>
      <c r="I9" s="144"/>
    </row>
    <row r="10" spans="1:9">
      <c r="A10" s="132" t="s">
        <v>9</v>
      </c>
      <c r="B10" s="133"/>
      <c r="C10" s="133"/>
      <c r="D10" s="133"/>
      <c r="E10" s="133"/>
      <c r="F10" s="133"/>
      <c r="G10" s="134"/>
      <c r="H10" s="7" t="s">
        <v>7</v>
      </c>
      <c r="I10" s="18" t="s">
        <v>8</v>
      </c>
    </row>
    <row r="11" spans="1:9" ht="12.75" customHeight="1">
      <c r="A11" s="145"/>
      <c r="B11" s="146"/>
      <c r="C11" s="146"/>
      <c r="D11" s="146"/>
      <c r="E11" s="146"/>
      <c r="F11" s="146"/>
      <c r="G11" s="147"/>
      <c r="H11" s="135"/>
      <c r="I11" s="135"/>
    </row>
    <row r="12" spans="1:9">
      <c r="A12" s="148"/>
      <c r="B12" s="149"/>
      <c r="C12" s="149"/>
      <c r="D12" s="149"/>
      <c r="E12" s="149"/>
      <c r="F12" s="149"/>
      <c r="G12" s="150"/>
      <c r="H12" s="136"/>
      <c r="I12" s="136"/>
    </row>
    <row r="13" spans="1:9">
      <c r="A13" s="148"/>
      <c r="B13" s="149"/>
      <c r="C13" s="149"/>
      <c r="D13" s="149"/>
      <c r="E13" s="149"/>
      <c r="F13" s="149"/>
      <c r="G13" s="150"/>
      <c r="H13" s="136"/>
      <c r="I13" s="136"/>
    </row>
    <row r="14" spans="1:9">
      <c r="A14" s="148"/>
      <c r="B14" s="149"/>
      <c r="C14" s="149"/>
      <c r="D14" s="149"/>
      <c r="E14" s="149"/>
      <c r="F14" s="149"/>
      <c r="G14" s="150"/>
      <c r="H14" s="136"/>
      <c r="I14" s="136"/>
    </row>
    <row r="15" spans="1:9">
      <c r="A15" s="148"/>
      <c r="B15" s="149"/>
      <c r="C15" s="149"/>
      <c r="D15" s="149"/>
      <c r="E15" s="149"/>
      <c r="F15" s="149"/>
      <c r="G15" s="150"/>
      <c r="H15" s="136"/>
      <c r="I15" s="136"/>
    </row>
    <row r="16" spans="1:9">
      <c r="A16" s="148"/>
      <c r="B16" s="149"/>
      <c r="C16" s="149"/>
      <c r="D16" s="149"/>
      <c r="E16" s="149"/>
      <c r="F16" s="149"/>
      <c r="G16" s="150"/>
      <c r="H16" s="136"/>
      <c r="I16" s="136"/>
    </row>
    <row r="17" spans="1:9">
      <c r="A17" s="148"/>
      <c r="B17" s="149"/>
      <c r="C17" s="149"/>
      <c r="D17" s="149"/>
      <c r="E17" s="149"/>
      <c r="F17" s="149"/>
      <c r="G17" s="150"/>
      <c r="H17" s="136"/>
      <c r="I17" s="136"/>
    </row>
    <row r="18" spans="1:9">
      <c r="A18" s="148"/>
      <c r="B18" s="149"/>
      <c r="C18" s="149"/>
      <c r="D18" s="149"/>
      <c r="E18" s="149"/>
      <c r="F18" s="149"/>
      <c r="G18" s="150"/>
      <c r="H18" s="136"/>
      <c r="I18" s="136"/>
    </row>
    <row r="19" spans="1:9">
      <c r="A19" s="148"/>
      <c r="B19" s="149"/>
      <c r="C19" s="149"/>
      <c r="D19" s="149"/>
      <c r="E19" s="149"/>
      <c r="F19" s="149"/>
      <c r="G19" s="150"/>
      <c r="H19" s="136"/>
      <c r="I19" s="136"/>
    </row>
    <row r="20" spans="1:9">
      <c r="A20" s="148"/>
      <c r="B20" s="149"/>
      <c r="C20" s="149"/>
      <c r="D20" s="149"/>
      <c r="E20" s="149"/>
      <c r="F20" s="149"/>
      <c r="G20" s="150"/>
      <c r="H20" s="136"/>
      <c r="I20" s="136"/>
    </row>
    <row r="21" spans="1:9">
      <c r="A21" s="148"/>
      <c r="B21" s="149"/>
      <c r="C21" s="149"/>
      <c r="D21" s="149"/>
      <c r="E21" s="149"/>
      <c r="F21" s="149"/>
      <c r="G21" s="150"/>
      <c r="H21" s="136"/>
      <c r="I21" s="136"/>
    </row>
    <row r="22" spans="1:9">
      <c r="A22" s="148"/>
      <c r="B22" s="149"/>
      <c r="C22" s="149"/>
      <c r="D22" s="149"/>
      <c r="E22" s="149"/>
      <c r="F22" s="149"/>
      <c r="G22" s="150"/>
      <c r="H22" s="136"/>
      <c r="I22" s="136"/>
    </row>
    <row r="23" spans="1:9">
      <c r="A23" s="148"/>
      <c r="B23" s="149"/>
      <c r="C23" s="149"/>
      <c r="D23" s="149"/>
      <c r="E23" s="149"/>
      <c r="F23" s="149"/>
      <c r="G23" s="150"/>
      <c r="H23" s="136"/>
      <c r="I23" s="136"/>
    </row>
    <row r="24" spans="1:9">
      <c r="A24" s="148"/>
      <c r="B24" s="149"/>
      <c r="C24" s="149"/>
      <c r="D24" s="149"/>
      <c r="E24" s="149"/>
      <c r="F24" s="149"/>
      <c r="G24" s="150"/>
      <c r="H24" s="136"/>
      <c r="I24" s="136"/>
    </row>
    <row r="25" spans="1:9">
      <c r="A25" s="148"/>
      <c r="B25" s="149"/>
      <c r="C25" s="149"/>
      <c r="D25" s="149"/>
      <c r="E25" s="149"/>
      <c r="F25" s="149"/>
      <c r="G25" s="150"/>
      <c r="H25" s="136"/>
      <c r="I25" s="136"/>
    </row>
    <row r="26" spans="1:9">
      <c r="A26" s="148"/>
      <c r="B26" s="149"/>
      <c r="C26" s="149"/>
      <c r="D26" s="149"/>
      <c r="E26" s="149"/>
      <c r="F26" s="149"/>
      <c r="G26" s="150"/>
      <c r="H26" s="136"/>
      <c r="I26" s="136"/>
    </row>
    <row r="27" spans="1:9">
      <c r="A27" s="148"/>
      <c r="B27" s="149"/>
      <c r="C27" s="149"/>
      <c r="D27" s="149"/>
      <c r="E27" s="149"/>
      <c r="F27" s="149"/>
      <c r="G27" s="150"/>
      <c r="H27" s="136"/>
      <c r="I27" s="136"/>
    </row>
    <row r="28" spans="1:9">
      <c r="A28" s="148"/>
      <c r="B28" s="149"/>
      <c r="C28" s="149"/>
      <c r="D28" s="149"/>
      <c r="E28" s="149"/>
      <c r="F28" s="149"/>
      <c r="G28" s="150"/>
      <c r="H28" s="136"/>
      <c r="I28" s="136"/>
    </row>
    <row r="29" spans="1:9">
      <c r="A29" s="148"/>
      <c r="B29" s="149"/>
      <c r="C29" s="149"/>
      <c r="D29" s="149"/>
      <c r="E29" s="149"/>
      <c r="F29" s="149"/>
      <c r="G29" s="150"/>
      <c r="H29" s="136"/>
      <c r="I29" s="136"/>
    </row>
    <row r="30" spans="1:9">
      <c r="A30" s="148"/>
      <c r="B30" s="149"/>
      <c r="C30" s="149"/>
      <c r="D30" s="149"/>
      <c r="E30" s="149"/>
      <c r="F30" s="149"/>
      <c r="G30" s="150"/>
      <c r="H30" s="136"/>
      <c r="I30" s="136"/>
    </row>
    <row r="31" spans="1:9">
      <c r="A31" s="148"/>
      <c r="B31" s="149"/>
      <c r="C31" s="149"/>
      <c r="D31" s="149"/>
      <c r="E31" s="149"/>
      <c r="F31" s="149"/>
      <c r="G31" s="150"/>
      <c r="H31" s="136"/>
      <c r="I31" s="136"/>
    </row>
    <row r="32" spans="1:9">
      <c r="A32" s="148"/>
      <c r="B32" s="149"/>
      <c r="C32" s="149"/>
      <c r="D32" s="149"/>
      <c r="E32" s="149"/>
      <c r="F32" s="149"/>
      <c r="G32" s="150"/>
      <c r="H32" s="136"/>
      <c r="I32" s="136"/>
    </row>
    <row r="33" spans="1:9">
      <c r="A33" s="148"/>
      <c r="B33" s="149"/>
      <c r="C33" s="149"/>
      <c r="D33" s="149"/>
      <c r="E33" s="149"/>
      <c r="F33" s="149"/>
      <c r="G33" s="150"/>
      <c r="H33" s="136"/>
      <c r="I33" s="136"/>
    </row>
    <row r="34" spans="1:9">
      <c r="A34" s="148"/>
      <c r="B34" s="149"/>
      <c r="C34" s="149"/>
      <c r="D34" s="149"/>
      <c r="E34" s="149"/>
      <c r="F34" s="149"/>
      <c r="G34" s="150"/>
      <c r="H34" s="136"/>
      <c r="I34" s="136"/>
    </row>
    <row r="35" spans="1:9">
      <c r="A35" s="148"/>
      <c r="B35" s="149"/>
      <c r="C35" s="149"/>
      <c r="D35" s="149"/>
      <c r="E35" s="149"/>
      <c r="F35" s="149"/>
      <c r="G35" s="150"/>
      <c r="H35" s="136"/>
      <c r="I35" s="136"/>
    </row>
    <row r="36" spans="1:9">
      <c r="A36" s="148"/>
      <c r="B36" s="149"/>
      <c r="C36" s="149"/>
      <c r="D36" s="149"/>
      <c r="E36" s="149"/>
      <c r="F36" s="149"/>
      <c r="G36" s="150"/>
      <c r="H36" s="136"/>
      <c r="I36" s="136"/>
    </row>
    <row r="37" spans="1:9">
      <c r="A37" s="148"/>
      <c r="B37" s="149"/>
      <c r="C37" s="149"/>
      <c r="D37" s="149"/>
      <c r="E37" s="149"/>
      <c r="F37" s="149"/>
      <c r="G37" s="150"/>
      <c r="H37" s="136"/>
      <c r="I37" s="136"/>
    </row>
    <row r="38" spans="1:9">
      <c r="A38" s="148"/>
      <c r="B38" s="149"/>
      <c r="C38" s="149"/>
      <c r="D38" s="149"/>
      <c r="E38" s="149"/>
      <c r="F38" s="149"/>
      <c r="G38" s="150"/>
      <c r="H38" s="136"/>
      <c r="I38" s="136"/>
    </row>
    <row r="39" spans="1:9">
      <c r="A39" s="148"/>
      <c r="B39" s="149"/>
      <c r="C39" s="149"/>
      <c r="D39" s="149"/>
      <c r="E39" s="149"/>
      <c r="F39" s="149"/>
      <c r="G39" s="150"/>
      <c r="H39" s="136"/>
      <c r="I39" s="136"/>
    </row>
    <row r="40" spans="1:9">
      <c r="A40" s="148"/>
      <c r="B40" s="149"/>
      <c r="C40" s="149"/>
      <c r="D40" s="149"/>
      <c r="E40" s="149"/>
      <c r="F40" s="149"/>
      <c r="G40" s="150"/>
      <c r="H40" s="136"/>
      <c r="I40" s="136"/>
    </row>
    <row r="41" spans="1:9">
      <c r="A41" s="148"/>
      <c r="B41" s="149"/>
      <c r="C41" s="149"/>
      <c r="D41" s="149"/>
      <c r="E41" s="149"/>
      <c r="F41" s="149"/>
      <c r="G41" s="150"/>
      <c r="H41" s="136"/>
      <c r="I41" s="136"/>
    </row>
    <row r="42" spans="1:9">
      <c r="A42" s="148"/>
      <c r="B42" s="149"/>
      <c r="C42" s="149"/>
      <c r="D42" s="149"/>
      <c r="E42" s="149"/>
      <c r="F42" s="149"/>
      <c r="G42" s="150"/>
      <c r="H42" s="136"/>
      <c r="I42" s="136"/>
    </row>
    <row r="43" spans="1:9">
      <c r="A43" s="148"/>
      <c r="B43" s="149"/>
      <c r="C43" s="149"/>
      <c r="D43" s="149"/>
      <c r="E43" s="149"/>
      <c r="F43" s="149"/>
      <c r="G43" s="150"/>
      <c r="H43" s="136"/>
      <c r="I43" s="136"/>
    </row>
    <row r="44" spans="1:9">
      <c r="A44" s="148"/>
      <c r="B44" s="149"/>
      <c r="C44" s="149"/>
      <c r="D44" s="149"/>
      <c r="E44" s="149"/>
      <c r="F44" s="149"/>
      <c r="G44" s="150"/>
      <c r="H44" s="136"/>
      <c r="I44" s="136"/>
    </row>
    <row r="45" spans="1:9">
      <c r="A45" s="148"/>
      <c r="B45" s="149"/>
      <c r="C45" s="149"/>
      <c r="D45" s="149"/>
      <c r="E45" s="149"/>
      <c r="F45" s="149"/>
      <c r="G45" s="150"/>
      <c r="H45" s="136"/>
      <c r="I45" s="136"/>
    </row>
    <row r="46" spans="1:9">
      <c r="A46" s="148"/>
      <c r="B46" s="149"/>
      <c r="C46" s="149"/>
      <c r="D46" s="149"/>
      <c r="E46" s="149"/>
      <c r="F46" s="149"/>
      <c r="G46" s="150"/>
      <c r="H46" s="136"/>
      <c r="I46" s="136"/>
    </row>
    <row r="47" spans="1:9">
      <c r="A47" s="148"/>
      <c r="B47" s="149"/>
      <c r="C47" s="149"/>
      <c r="D47" s="149"/>
      <c r="E47" s="149"/>
      <c r="F47" s="149"/>
      <c r="G47" s="150"/>
      <c r="H47" s="136"/>
      <c r="I47" s="136"/>
    </row>
    <row r="48" spans="1:9">
      <c r="A48" s="148"/>
      <c r="B48" s="149"/>
      <c r="C48" s="149"/>
      <c r="D48" s="149"/>
      <c r="E48" s="149"/>
      <c r="F48" s="149"/>
      <c r="G48" s="150"/>
      <c r="H48" s="136"/>
      <c r="I48" s="136"/>
    </row>
    <row r="49" spans="1:9">
      <c r="A49" s="148"/>
      <c r="B49" s="149"/>
      <c r="C49" s="149"/>
      <c r="D49" s="149"/>
      <c r="E49" s="149"/>
      <c r="F49" s="149"/>
      <c r="G49" s="150"/>
      <c r="H49" s="136"/>
      <c r="I49" s="136"/>
    </row>
    <row r="50" spans="1:9" ht="12.75" customHeight="1">
      <c r="A50" s="151"/>
      <c r="B50" s="152"/>
      <c r="C50" s="152"/>
      <c r="D50" s="152"/>
      <c r="E50" s="152"/>
      <c r="F50" s="152"/>
      <c r="G50" s="153"/>
      <c r="H50" s="137"/>
      <c r="I50" s="137"/>
    </row>
    <row r="51" spans="1:9" ht="12.75" customHeight="1">
      <c r="A51" s="132" t="s">
        <v>10</v>
      </c>
      <c r="B51" s="133"/>
      <c r="C51" s="133"/>
      <c r="D51" s="133"/>
      <c r="E51" s="133"/>
      <c r="F51" s="133"/>
      <c r="G51" s="133"/>
      <c r="H51" s="133"/>
      <c r="I51" s="134"/>
    </row>
    <row r="52" spans="1:9" ht="12.75" customHeight="1">
      <c r="A52" s="104" t="s">
        <v>13</v>
      </c>
      <c r="B52" s="112"/>
      <c r="C52" s="123" t="s">
        <v>86</v>
      </c>
      <c r="D52" s="124"/>
      <c r="E52" s="124"/>
      <c r="F52" s="124"/>
      <c r="G52" s="124"/>
      <c r="H52" s="124"/>
      <c r="I52" s="125"/>
    </row>
    <row r="53" spans="1:9" ht="12.75" customHeight="1">
      <c r="A53" s="113"/>
      <c r="B53" s="114"/>
      <c r="C53" s="126"/>
      <c r="D53" s="127"/>
      <c r="E53" s="127"/>
      <c r="F53" s="127"/>
      <c r="G53" s="127"/>
      <c r="H53" s="127"/>
      <c r="I53" s="128"/>
    </row>
    <row r="54" spans="1:9" ht="12.75" customHeight="1">
      <c r="A54" s="104" t="s">
        <v>43</v>
      </c>
      <c r="B54" s="112"/>
      <c r="C54" s="119"/>
      <c r="D54" s="120"/>
      <c r="E54" s="120"/>
      <c r="F54" s="120"/>
      <c r="G54" s="115" t="s">
        <v>44</v>
      </c>
      <c r="H54" s="115"/>
      <c r="I54" s="116"/>
    </row>
    <row r="55" spans="1:9" ht="12.75" customHeight="1">
      <c r="A55" s="113"/>
      <c r="B55" s="114"/>
      <c r="C55" s="121"/>
      <c r="D55" s="122"/>
      <c r="E55" s="122"/>
      <c r="F55" s="122"/>
      <c r="G55" s="117"/>
      <c r="H55" s="117"/>
      <c r="I55" s="118"/>
    </row>
    <row r="56" spans="1:9">
      <c r="A56" s="110" t="s">
        <v>11</v>
      </c>
      <c r="B56" s="111"/>
      <c r="C56" s="9" t="s">
        <v>87</v>
      </c>
      <c r="D56" s="10"/>
      <c r="E56" s="10"/>
      <c r="F56" s="10"/>
      <c r="G56" s="10"/>
      <c r="H56" s="10"/>
      <c r="I56" s="11"/>
    </row>
    <row r="57" spans="1:9">
      <c r="A57" s="110"/>
      <c r="B57" s="111"/>
      <c r="C57" s="2" t="s">
        <v>14</v>
      </c>
      <c r="D57" s="3"/>
      <c r="E57" s="3"/>
      <c r="F57" s="3"/>
      <c r="G57" s="3"/>
      <c r="H57" s="3"/>
      <c r="I57" s="4"/>
    </row>
    <row r="58" spans="1:9">
      <c r="A58" s="110"/>
      <c r="B58" s="111"/>
      <c r="C58" s="2" t="s">
        <v>15</v>
      </c>
      <c r="D58" s="3"/>
      <c r="E58" s="3"/>
      <c r="F58" s="3"/>
      <c r="G58" s="3"/>
      <c r="H58" s="3"/>
      <c r="I58" s="4"/>
    </row>
    <row r="59" spans="1:9">
      <c r="A59" s="110"/>
      <c r="B59" s="111"/>
      <c r="C59" s="8" t="s">
        <v>16</v>
      </c>
      <c r="D59" s="5"/>
      <c r="E59" s="5"/>
      <c r="F59" s="5"/>
      <c r="G59" s="5"/>
      <c r="H59" s="5"/>
      <c r="I59" s="6"/>
    </row>
    <row r="60" spans="1:9">
      <c r="A60" s="104" t="s">
        <v>88</v>
      </c>
      <c r="B60" s="105"/>
      <c r="C60" s="3" t="s">
        <v>17</v>
      </c>
      <c r="D60" s="10"/>
      <c r="E60" s="10"/>
      <c r="F60" s="10"/>
      <c r="G60" s="10"/>
      <c r="H60" s="10"/>
      <c r="I60" s="11"/>
    </row>
    <row r="61" spans="1:9">
      <c r="A61" s="106"/>
      <c r="B61" s="107"/>
      <c r="C61" s="12" t="s">
        <v>18</v>
      </c>
      <c r="D61" s="12"/>
      <c r="E61" s="12"/>
      <c r="F61" s="12"/>
      <c r="G61" s="12"/>
      <c r="H61" s="12"/>
      <c r="I61" s="13"/>
    </row>
    <row r="62" spans="1:9">
      <c r="A62" s="106"/>
      <c r="B62" s="107"/>
      <c r="C62" s="3" t="s">
        <v>19</v>
      </c>
      <c r="D62" s="12"/>
      <c r="E62" s="12"/>
      <c r="F62" s="12"/>
      <c r="G62" s="12"/>
      <c r="H62" s="12"/>
      <c r="I62" s="13"/>
    </row>
    <row r="63" spans="1:9">
      <c r="A63" s="108"/>
      <c r="B63" s="109"/>
      <c r="C63" s="14"/>
      <c r="D63" s="5"/>
      <c r="E63" s="5"/>
      <c r="F63" s="5"/>
      <c r="G63" s="5"/>
      <c r="H63" s="5"/>
      <c r="I63" s="6"/>
    </row>
  </sheetData>
  <mergeCells count="17">
    <mergeCell ref="A3:I3"/>
    <mergeCell ref="C5:I6"/>
    <mergeCell ref="A10:G10"/>
    <mergeCell ref="A51:I51"/>
    <mergeCell ref="I11:I50"/>
    <mergeCell ref="A5:B9"/>
    <mergeCell ref="C8:I8"/>
    <mergeCell ref="C9:I9"/>
    <mergeCell ref="A11:G50"/>
    <mergeCell ref="H11:H50"/>
    <mergeCell ref="A60:B63"/>
    <mergeCell ref="A56:B59"/>
    <mergeCell ref="A52:B53"/>
    <mergeCell ref="A54:B55"/>
    <mergeCell ref="G54:I55"/>
    <mergeCell ref="C54:F55"/>
    <mergeCell ref="C52:I53"/>
  </mergeCells>
  <phoneticPr fontId="2"/>
  <pageMargins left="0.78740157480314965" right="0.78740157480314965" top="0.59055118110236227" bottom="0.31496062992125984" header="0" footer="0"/>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1"/>
  <sheetViews>
    <sheetView view="pageBreakPreview" zoomScale="125" zoomScaleNormal="100" workbookViewId="0">
      <selection activeCell="A58" sqref="A58:G61"/>
    </sheetView>
  </sheetViews>
  <sheetFormatPr defaultRowHeight="12.75"/>
  <cols>
    <col min="1" max="1" width="5.125" style="35" customWidth="1"/>
    <col min="2" max="2" width="9.125" style="35" customWidth="1"/>
    <col min="3" max="3" width="5.5" style="35" customWidth="1"/>
    <col min="4" max="4" width="38.125" style="35" customWidth="1"/>
    <col min="5" max="5" width="7.75" style="35" customWidth="1"/>
    <col min="6" max="6" width="7.5" style="35" customWidth="1"/>
    <col min="7" max="7" width="3.75" style="35" customWidth="1"/>
    <col min="8" max="11" width="9" style="35"/>
    <col min="12" max="12" width="6.875" style="35" customWidth="1"/>
    <col min="13" max="13" width="5" style="35" bestFit="1" customWidth="1"/>
    <col min="14" max="16384" width="9" style="35"/>
  </cols>
  <sheetData>
    <row r="1" spans="1:7">
      <c r="A1" s="35" t="s">
        <v>20</v>
      </c>
    </row>
    <row r="2" spans="1:7" ht="12.75" customHeight="1">
      <c r="A2" s="36" t="s">
        <v>21</v>
      </c>
      <c r="B2" s="36"/>
      <c r="C2" s="36"/>
      <c r="D2" s="36"/>
      <c r="E2" s="181" t="s">
        <v>22</v>
      </c>
      <c r="F2" s="181"/>
      <c r="G2" s="181"/>
    </row>
    <row r="3" spans="1:7" ht="18.75" customHeight="1" thickBot="1">
      <c r="A3" s="37"/>
      <c r="B3" s="179" t="s">
        <v>23</v>
      </c>
      <c r="C3" s="180"/>
      <c r="D3" s="38" t="s">
        <v>26</v>
      </c>
      <c r="E3" s="179" t="s">
        <v>24</v>
      </c>
      <c r="F3" s="182"/>
      <c r="G3" s="180"/>
    </row>
    <row r="4" spans="1:7">
      <c r="A4" s="160" t="s">
        <v>113</v>
      </c>
      <c r="B4" s="163" t="s">
        <v>25</v>
      </c>
      <c r="C4" s="164"/>
      <c r="D4" s="39"/>
      <c r="E4" s="186"/>
      <c r="F4" s="187"/>
      <c r="G4" s="188"/>
    </row>
    <row r="5" spans="1:7">
      <c r="A5" s="161"/>
      <c r="B5" s="165"/>
      <c r="C5" s="164"/>
      <c r="D5" s="40"/>
      <c r="E5" s="189"/>
      <c r="F5" s="190"/>
      <c r="G5" s="191"/>
    </row>
    <row r="6" spans="1:7">
      <c r="A6" s="161"/>
      <c r="B6" s="165"/>
      <c r="C6" s="168"/>
      <c r="D6" s="41"/>
      <c r="E6" s="189"/>
      <c r="F6" s="190"/>
      <c r="G6" s="191"/>
    </row>
    <row r="7" spans="1:7">
      <c r="A7" s="161"/>
      <c r="B7" s="165"/>
      <c r="C7" s="164"/>
      <c r="D7" s="40"/>
      <c r="E7" s="189"/>
      <c r="F7" s="190"/>
      <c r="G7" s="191"/>
    </row>
    <row r="8" spans="1:7">
      <c r="A8" s="161"/>
      <c r="B8" s="165"/>
      <c r="C8" s="164"/>
      <c r="D8" s="42"/>
      <c r="E8" s="176"/>
      <c r="F8" s="177"/>
      <c r="G8" s="178"/>
    </row>
    <row r="9" spans="1:7">
      <c r="A9" s="161"/>
      <c r="B9" s="165"/>
      <c r="C9" s="164"/>
      <c r="D9" s="42"/>
      <c r="E9" s="176"/>
      <c r="F9" s="177"/>
      <c r="G9" s="178"/>
    </row>
    <row r="10" spans="1:7">
      <c r="A10" s="161"/>
      <c r="B10" s="165"/>
      <c r="C10" s="164"/>
      <c r="D10" s="42"/>
      <c r="E10" s="176"/>
      <c r="F10" s="177"/>
      <c r="G10" s="178"/>
    </row>
    <row r="11" spans="1:7">
      <c r="A11" s="161"/>
      <c r="B11" s="165"/>
      <c r="C11" s="164"/>
      <c r="D11" s="42"/>
      <c r="E11" s="176"/>
      <c r="F11" s="177"/>
      <c r="G11" s="178"/>
    </row>
    <row r="12" spans="1:7">
      <c r="A12" s="161"/>
      <c r="B12" s="166"/>
      <c r="C12" s="167"/>
      <c r="D12" s="43"/>
      <c r="E12" s="183"/>
      <c r="F12" s="184"/>
      <c r="G12" s="185"/>
    </row>
    <row r="13" spans="1:7" ht="12.75" customHeight="1">
      <c r="A13" s="161"/>
      <c r="B13" s="163" t="s">
        <v>32</v>
      </c>
      <c r="C13" s="164"/>
      <c r="D13" s="44"/>
      <c r="E13" s="173"/>
      <c r="F13" s="174"/>
      <c r="G13" s="175"/>
    </row>
    <row r="14" spans="1:7">
      <c r="A14" s="161"/>
      <c r="B14" s="165"/>
      <c r="C14" s="164"/>
      <c r="D14" s="42"/>
      <c r="E14" s="176"/>
      <c r="F14" s="177"/>
      <c r="G14" s="178"/>
    </row>
    <row r="15" spans="1:7">
      <c r="A15" s="161"/>
      <c r="B15" s="165"/>
      <c r="C15" s="164"/>
      <c r="D15" s="45"/>
      <c r="E15" s="176"/>
      <c r="F15" s="177"/>
      <c r="G15" s="178"/>
    </row>
    <row r="16" spans="1:7">
      <c r="A16" s="161"/>
      <c r="B16" s="165"/>
      <c r="C16" s="164"/>
      <c r="D16" s="39"/>
      <c r="E16" s="203"/>
      <c r="F16" s="204"/>
      <c r="G16" s="205"/>
    </row>
    <row r="17" spans="1:12">
      <c r="A17" s="161"/>
      <c r="B17" s="165"/>
      <c r="C17" s="164"/>
      <c r="D17" s="40"/>
      <c r="E17" s="189"/>
      <c r="F17" s="190"/>
      <c r="G17" s="191"/>
    </row>
    <row r="18" spans="1:12">
      <c r="A18" s="161"/>
      <c r="B18" s="165"/>
      <c r="C18" s="164"/>
      <c r="D18" s="40"/>
      <c r="E18" s="189"/>
      <c r="F18" s="190"/>
      <c r="G18" s="191"/>
    </row>
    <row r="19" spans="1:12">
      <c r="A19" s="161"/>
      <c r="B19" s="166"/>
      <c r="C19" s="167"/>
      <c r="D19" s="43"/>
      <c r="E19" s="183"/>
      <c r="F19" s="184"/>
      <c r="G19" s="185"/>
    </row>
    <row r="20" spans="1:12">
      <c r="A20" s="161"/>
      <c r="B20" s="163" t="s">
        <v>85</v>
      </c>
      <c r="C20" s="164"/>
      <c r="D20" s="46"/>
      <c r="E20" s="173"/>
      <c r="F20" s="174"/>
      <c r="G20" s="175"/>
    </row>
    <row r="21" spans="1:12">
      <c r="A21" s="161"/>
      <c r="B21" s="165"/>
      <c r="C21" s="164"/>
      <c r="D21" s="42"/>
      <c r="E21" s="176"/>
      <c r="F21" s="177"/>
      <c r="G21" s="178"/>
    </row>
    <row r="22" spans="1:12">
      <c r="A22" s="161"/>
      <c r="B22" s="165"/>
      <c r="C22" s="164"/>
      <c r="D22" s="42"/>
      <c r="E22" s="176"/>
      <c r="F22" s="177"/>
      <c r="G22" s="178"/>
    </row>
    <row r="23" spans="1:12">
      <c r="A23" s="161"/>
      <c r="B23" s="165"/>
      <c r="C23" s="164"/>
      <c r="D23" s="39"/>
      <c r="E23" s="176"/>
      <c r="F23" s="177"/>
      <c r="G23" s="178"/>
    </row>
    <row r="24" spans="1:12">
      <c r="A24" s="161"/>
      <c r="B24" s="165"/>
      <c r="C24" s="164"/>
      <c r="D24" s="40"/>
      <c r="E24" s="189"/>
      <c r="F24" s="190"/>
      <c r="G24" s="191"/>
    </row>
    <row r="25" spans="1:12">
      <c r="A25" s="161"/>
      <c r="B25" s="165"/>
      <c r="C25" s="164"/>
      <c r="D25" s="42"/>
      <c r="E25" s="203"/>
      <c r="F25" s="204"/>
      <c r="G25" s="205"/>
      <c r="I25" s="215" t="s">
        <v>137</v>
      </c>
      <c r="J25" s="215"/>
      <c r="K25" s="215"/>
      <c r="L25" s="215"/>
    </row>
    <row r="26" spans="1:12">
      <c r="A26" s="161"/>
      <c r="B26" s="165"/>
      <c r="C26" s="164"/>
      <c r="D26" s="47"/>
      <c r="E26" s="209"/>
      <c r="F26" s="210"/>
      <c r="G26" s="211"/>
      <c r="I26" s="98">
        <f>IF(F49=0,0,SUM(E20:G26)/F49)</f>
        <v>0</v>
      </c>
      <c r="J26" s="71" t="s">
        <v>138</v>
      </c>
    </row>
    <row r="27" spans="1:12">
      <c r="A27" s="161"/>
      <c r="B27" s="194" t="s">
        <v>33</v>
      </c>
      <c r="C27" s="195"/>
      <c r="D27" s="212" t="s">
        <v>151</v>
      </c>
      <c r="E27" s="213"/>
      <c r="F27" s="213"/>
      <c r="G27" s="214"/>
    </row>
    <row r="28" spans="1:12">
      <c r="A28" s="161"/>
      <c r="B28" s="165" t="s">
        <v>34</v>
      </c>
      <c r="C28" s="164"/>
      <c r="D28" s="46"/>
      <c r="E28" s="173"/>
      <c r="F28" s="174"/>
      <c r="G28" s="175"/>
    </row>
    <row r="29" spans="1:12">
      <c r="A29" s="161"/>
      <c r="B29" s="165"/>
      <c r="C29" s="164"/>
      <c r="D29" s="42"/>
      <c r="E29" s="176"/>
      <c r="F29" s="177"/>
      <c r="G29" s="178"/>
    </row>
    <row r="30" spans="1:12">
      <c r="A30" s="161"/>
      <c r="B30" s="165"/>
      <c r="C30" s="164"/>
      <c r="D30" s="39"/>
      <c r="E30" s="206"/>
      <c r="F30" s="207"/>
      <c r="G30" s="208"/>
    </row>
    <row r="31" spans="1:12">
      <c r="A31" s="161"/>
      <c r="B31" s="165"/>
      <c r="C31" s="164"/>
      <c r="D31" s="40"/>
      <c r="E31" s="189"/>
      <c r="F31" s="190"/>
      <c r="G31" s="191"/>
    </row>
    <row r="32" spans="1:12">
      <c r="A32" s="161"/>
      <c r="B32" s="165"/>
      <c r="C32" s="164"/>
      <c r="D32" s="40"/>
      <c r="E32" s="189"/>
      <c r="F32" s="190"/>
      <c r="G32" s="191"/>
    </row>
    <row r="33" spans="1:14">
      <c r="A33" s="161"/>
      <c r="B33" s="165"/>
      <c r="C33" s="164"/>
      <c r="D33" s="40"/>
      <c r="E33" s="189"/>
      <c r="F33" s="190"/>
      <c r="G33" s="191"/>
    </row>
    <row r="34" spans="1:14">
      <c r="A34" s="161"/>
      <c r="B34" s="166"/>
      <c r="C34" s="167"/>
      <c r="D34" s="43"/>
      <c r="E34" s="183"/>
      <c r="F34" s="184"/>
      <c r="G34" s="185"/>
    </row>
    <row r="35" spans="1:14">
      <c r="A35" s="161"/>
      <c r="B35" s="165" t="s">
        <v>35</v>
      </c>
      <c r="C35" s="164"/>
      <c r="D35" s="48"/>
      <c r="E35" s="203"/>
      <c r="F35" s="204"/>
      <c r="G35" s="205"/>
    </row>
    <row r="36" spans="1:14">
      <c r="A36" s="161"/>
      <c r="B36" s="165"/>
      <c r="C36" s="168"/>
      <c r="D36" s="41"/>
      <c r="E36" s="189"/>
      <c r="F36" s="190"/>
      <c r="G36" s="191"/>
    </row>
    <row r="37" spans="1:14">
      <c r="A37" s="161"/>
      <c r="B37" s="166"/>
      <c r="C37" s="167"/>
      <c r="D37" s="43"/>
      <c r="E37" s="183"/>
      <c r="F37" s="184"/>
      <c r="G37" s="185"/>
    </row>
    <row r="38" spans="1:14">
      <c r="A38" s="161"/>
      <c r="B38" s="165" t="s">
        <v>36</v>
      </c>
      <c r="C38" s="164"/>
      <c r="D38" s="46"/>
      <c r="E38" s="173"/>
      <c r="F38" s="174"/>
      <c r="G38" s="175"/>
    </row>
    <row r="39" spans="1:14">
      <c r="A39" s="161"/>
      <c r="B39" s="166"/>
      <c r="C39" s="167"/>
      <c r="D39" s="43"/>
      <c r="E39" s="183"/>
      <c r="F39" s="184"/>
      <c r="G39" s="185"/>
    </row>
    <row r="40" spans="1:14">
      <c r="A40" s="161"/>
      <c r="B40" s="165" t="s">
        <v>37</v>
      </c>
      <c r="C40" s="164"/>
      <c r="D40" s="46"/>
      <c r="E40" s="173"/>
      <c r="F40" s="174"/>
      <c r="G40" s="175"/>
    </row>
    <row r="41" spans="1:14">
      <c r="A41" s="161"/>
      <c r="B41" s="165"/>
      <c r="C41" s="164"/>
      <c r="D41" s="39"/>
      <c r="E41" s="203"/>
      <c r="F41" s="204"/>
      <c r="G41" s="205"/>
    </row>
    <row r="42" spans="1:14">
      <c r="A42" s="161"/>
      <c r="B42" s="165"/>
      <c r="C42" s="164"/>
      <c r="D42" s="40"/>
      <c r="E42" s="189"/>
      <c r="F42" s="190"/>
      <c r="G42" s="191"/>
    </row>
    <row r="43" spans="1:14">
      <c r="A43" s="161"/>
      <c r="B43" s="165"/>
      <c r="C43" s="164"/>
      <c r="D43" s="40"/>
      <c r="E43" s="189"/>
      <c r="F43" s="190"/>
      <c r="G43" s="191"/>
    </row>
    <row r="44" spans="1:14">
      <c r="A44" s="161"/>
      <c r="B44" s="166"/>
      <c r="C44" s="167"/>
      <c r="D44" s="43"/>
      <c r="E44" s="183"/>
      <c r="F44" s="184"/>
      <c r="G44" s="185"/>
      <c r="I44" s="216" t="s">
        <v>139</v>
      </c>
      <c r="J44" s="216"/>
      <c r="K44" s="216"/>
      <c r="L44" s="216"/>
      <c r="M44" s="216"/>
      <c r="N44" s="216"/>
    </row>
    <row r="45" spans="1:14">
      <c r="A45" s="161"/>
      <c r="B45" s="169" t="s">
        <v>38</v>
      </c>
      <c r="C45" s="170"/>
      <c r="D45" s="49" t="s">
        <v>149</v>
      </c>
      <c r="E45" s="50" t="s">
        <v>41</v>
      </c>
      <c r="F45" s="51"/>
      <c r="G45" s="52" t="s">
        <v>39</v>
      </c>
      <c r="I45" s="98">
        <f>IF(F49=0,0,(F45)/F49)</f>
        <v>0</v>
      </c>
      <c r="J45" s="71" t="s">
        <v>140</v>
      </c>
    </row>
    <row r="46" spans="1:14">
      <c r="A46" s="161"/>
      <c r="B46" s="165" t="s">
        <v>40</v>
      </c>
      <c r="C46" s="164"/>
      <c r="D46" s="46"/>
      <c r="E46" s="173"/>
      <c r="F46" s="174"/>
      <c r="G46" s="175"/>
    </row>
    <row r="47" spans="1:14">
      <c r="A47" s="161"/>
      <c r="B47" s="165"/>
      <c r="C47" s="164"/>
      <c r="D47" s="42"/>
      <c r="E47" s="176"/>
      <c r="F47" s="177"/>
      <c r="G47" s="178"/>
      <c r="I47" s="216" t="s">
        <v>141</v>
      </c>
      <c r="J47" s="216"/>
      <c r="K47" s="216"/>
      <c r="L47" s="216"/>
      <c r="M47" s="216"/>
      <c r="N47" s="216"/>
    </row>
    <row r="48" spans="1:14">
      <c r="A48" s="161"/>
      <c r="B48" s="166"/>
      <c r="C48" s="167"/>
      <c r="D48" s="43"/>
      <c r="E48" s="183"/>
      <c r="F48" s="184"/>
      <c r="G48" s="185"/>
      <c r="I48" s="98">
        <f>IF(F49=0,0,SUM(E46:G48)/F49)</f>
        <v>0</v>
      </c>
      <c r="J48" s="97">
        <f>SUM(E46:G48)</f>
        <v>0</v>
      </c>
      <c r="K48" s="71" t="s">
        <v>142</v>
      </c>
    </row>
    <row r="49" spans="1:7" ht="18.75" customHeight="1" thickBot="1">
      <c r="A49" s="162"/>
      <c r="B49" s="198" t="s">
        <v>30</v>
      </c>
      <c r="C49" s="198"/>
      <c r="D49" s="198"/>
      <c r="E49" s="53" t="s">
        <v>31</v>
      </c>
      <c r="F49" s="196">
        <f>SUM(E4:G26)+SUM(E28:G44)+F45+SUM(E46:G48)</f>
        <v>0</v>
      </c>
      <c r="G49" s="197"/>
    </row>
    <row r="50" spans="1:7" ht="12.75" customHeight="1">
      <c r="A50" s="171" t="s">
        <v>114</v>
      </c>
      <c r="B50" s="165" t="s">
        <v>29</v>
      </c>
      <c r="C50" s="164"/>
      <c r="D50" s="92"/>
      <c r="E50" s="199"/>
      <c r="F50" s="199"/>
      <c r="G50" s="200"/>
    </row>
    <row r="51" spans="1:7" ht="12.75" customHeight="1">
      <c r="A51" s="171"/>
      <c r="B51" s="165"/>
      <c r="C51" s="164"/>
      <c r="D51" s="41"/>
      <c r="E51" s="190"/>
      <c r="F51" s="190"/>
      <c r="G51" s="201"/>
    </row>
    <row r="52" spans="1:7">
      <c r="A52" s="171"/>
      <c r="B52" s="165"/>
      <c r="C52" s="164"/>
      <c r="D52" s="41"/>
      <c r="E52" s="190"/>
      <c r="F52" s="190"/>
      <c r="G52" s="201"/>
    </row>
    <row r="53" spans="1:7">
      <c r="A53" s="171"/>
      <c r="B53" s="165"/>
      <c r="C53" s="164"/>
      <c r="D53" s="93"/>
      <c r="E53" s="190"/>
      <c r="F53" s="190"/>
      <c r="G53" s="201"/>
    </row>
    <row r="54" spans="1:7" ht="12.75" customHeight="1">
      <c r="A54" s="171"/>
      <c r="B54" s="165"/>
      <c r="C54" s="164"/>
      <c r="D54" s="41"/>
      <c r="E54" s="190"/>
      <c r="F54" s="190"/>
      <c r="G54" s="201"/>
    </row>
    <row r="55" spans="1:7">
      <c r="A55" s="171"/>
      <c r="B55" s="166"/>
      <c r="C55" s="167"/>
      <c r="D55" s="94"/>
      <c r="E55" s="184"/>
      <c r="F55" s="184"/>
      <c r="G55" s="202"/>
    </row>
    <row r="56" spans="1:7" ht="18.75" customHeight="1" thickBot="1">
      <c r="A56" s="172"/>
      <c r="B56" s="154" t="s">
        <v>28</v>
      </c>
      <c r="C56" s="154"/>
      <c r="D56" s="154"/>
      <c r="E56" s="155">
        <f>SUM(E50:G55)</f>
        <v>0</v>
      </c>
      <c r="F56" s="156"/>
      <c r="G56" s="157"/>
    </row>
    <row r="57" spans="1:7" ht="18.75" customHeight="1" thickTop="1">
      <c r="A57" s="54"/>
      <c r="B57" s="55"/>
      <c r="C57" s="56"/>
      <c r="D57" s="57" t="s">
        <v>27</v>
      </c>
      <c r="E57" s="58" t="s">
        <v>42</v>
      </c>
      <c r="F57" s="158">
        <f>F49+E56</f>
        <v>0</v>
      </c>
      <c r="G57" s="159"/>
    </row>
    <row r="58" spans="1:7" ht="12.75" customHeight="1">
      <c r="A58" s="192" t="s">
        <v>153</v>
      </c>
      <c r="B58" s="192"/>
      <c r="C58" s="192"/>
      <c r="D58" s="192"/>
      <c r="E58" s="192"/>
      <c r="F58" s="192"/>
      <c r="G58" s="192"/>
    </row>
    <row r="59" spans="1:7" ht="12.75" customHeight="1">
      <c r="A59" s="193"/>
      <c r="B59" s="193"/>
      <c r="C59" s="193"/>
      <c r="D59" s="193"/>
      <c r="E59" s="193"/>
      <c r="F59" s="193"/>
      <c r="G59" s="193"/>
    </row>
    <row r="60" spans="1:7">
      <c r="A60" s="193"/>
      <c r="B60" s="193"/>
      <c r="C60" s="193"/>
      <c r="D60" s="193"/>
      <c r="E60" s="193"/>
      <c r="F60" s="193"/>
      <c r="G60" s="193"/>
    </row>
    <row r="61" spans="1:7">
      <c r="A61" s="193"/>
      <c r="B61" s="193"/>
      <c r="C61" s="193"/>
      <c r="D61" s="193"/>
      <c r="E61" s="193"/>
      <c r="F61" s="193"/>
      <c r="G61" s="193"/>
    </row>
  </sheetData>
  <mergeCells count="75">
    <mergeCell ref="I25:L25"/>
    <mergeCell ref="I44:N44"/>
    <mergeCell ref="I47:N47"/>
    <mergeCell ref="E34:G34"/>
    <mergeCell ref="E35:G35"/>
    <mergeCell ref="E36:G36"/>
    <mergeCell ref="E37:G37"/>
    <mergeCell ref="E38:G38"/>
    <mergeCell ref="E39:G39"/>
    <mergeCell ref="E40:G40"/>
    <mergeCell ref="E41:G41"/>
    <mergeCell ref="E42:G42"/>
    <mergeCell ref="E44:G44"/>
    <mergeCell ref="E43:G43"/>
    <mergeCell ref="E31:G31"/>
    <mergeCell ref="E32:G32"/>
    <mergeCell ref="E33:G33"/>
    <mergeCell ref="E24:G24"/>
    <mergeCell ref="E25:G25"/>
    <mergeCell ref="E26:G26"/>
    <mergeCell ref="D27:G27"/>
    <mergeCell ref="E28:G28"/>
    <mergeCell ref="E16:G16"/>
    <mergeCell ref="E17:G17"/>
    <mergeCell ref="E18:G18"/>
    <mergeCell ref="E29:G29"/>
    <mergeCell ref="E30:G30"/>
    <mergeCell ref="A58:G61"/>
    <mergeCell ref="B27:C27"/>
    <mergeCell ref="F49:G49"/>
    <mergeCell ref="B46:C48"/>
    <mergeCell ref="B49:D49"/>
    <mergeCell ref="E46:G46"/>
    <mergeCell ref="E47:G47"/>
    <mergeCell ref="E48:G48"/>
    <mergeCell ref="B35:C37"/>
    <mergeCell ref="B38:C39"/>
    <mergeCell ref="E50:G50"/>
    <mergeCell ref="E51:G51"/>
    <mergeCell ref="E52:G52"/>
    <mergeCell ref="E53:G53"/>
    <mergeCell ref="E54:G54"/>
    <mergeCell ref="E55:G55"/>
    <mergeCell ref="B3:C3"/>
    <mergeCell ref="B28:C34"/>
    <mergeCell ref="B40:C44"/>
    <mergeCell ref="E2:G2"/>
    <mergeCell ref="E3:G3"/>
    <mergeCell ref="E9:G9"/>
    <mergeCell ref="E10:G10"/>
    <mergeCell ref="E11:G11"/>
    <mergeCell ref="E12:G12"/>
    <mergeCell ref="E13:G13"/>
    <mergeCell ref="E4:G4"/>
    <mergeCell ref="E5:G5"/>
    <mergeCell ref="E6:G6"/>
    <mergeCell ref="E7:G7"/>
    <mergeCell ref="E8:G8"/>
    <mergeCell ref="E19:G19"/>
    <mergeCell ref="B56:D56"/>
    <mergeCell ref="E56:G56"/>
    <mergeCell ref="F57:G57"/>
    <mergeCell ref="A4:A49"/>
    <mergeCell ref="B13:C19"/>
    <mergeCell ref="B20:C26"/>
    <mergeCell ref="B4:C12"/>
    <mergeCell ref="B45:C45"/>
    <mergeCell ref="A50:A56"/>
    <mergeCell ref="B50:C55"/>
    <mergeCell ref="E20:G20"/>
    <mergeCell ref="E21:G21"/>
    <mergeCell ref="E22:G22"/>
    <mergeCell ref="E23:G23"/>
    <mergeCell ref="E14:G14"/>
    <mergeCell ref="E15:G15"/>
  </mergeCells>
  <phoneticPr fontId="2"/>
  <conditionalFormatting sqref="I26">
    <cfRule type="cellIs" dxfId="15" priority="7" operator="greaterThan">
      <formula>0.3</formula>
    </cfRule>
  </conditionalFormatting>
  <conditionalFormatting sqref="I45">
    <cfRule type="cellIs" dxfId="14" priority="1" operator="greaterThan">
      <formula>0.1</formula>
    </cfRule>
    <cfRule type="cellIs" dxfId="13" priority="6" operator="greaterThan">
      <formula>0.1</formula>
    </cfRule>
  </conditionalFormatting>
  <conditionalFormatting sqref="F45">
    <cfRule type="cellIs" dxfId="12" priority="5" operator="greaterThan">
      <formula>50000</formula>
    </cfRule>
  </conditionalFormatting>
  <conditionalFormatting sqref="I48">
    <cfRule type="cellIs" dxfId="11" priority="2" operator="greaterThan">
      <formula>0.1</formula>
    </cfRule>
    <cfRule type="cellIs" dxfId="10" priority="4" operator="greaterThan">
      <formula>0.1</formula>
    </cfRule>
  </conditionalFormatting>
  <conditionalFormatting sqref="J48">
    <cfRule type="cellIs" dxfId="9" priority="3" operator="greaterThan">
      <formula>200000</formula>
    </cfRule>
  </conditionalFormatting>
  <pageMargins left="0.78740157480314965" right="0.78740157480314965" top="0.59055118110236227" bottom="0.31496062992125984" header="0" footer="0"/>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4"/>
  <sheetViews>
    <sheetView view="pageBreakPreview" zoomScaleNormal="100" zoomScaleSheetLayoutView="100" workbookViewId="0">
      <selection activeCell="J21" sqref="J21"/>
    </sheetView>
  </sheetViews>
  <sheetFormatPr defaultRowHeight="12.75"/>
  <cols>
    <col min="1" max="1" width="1.5" style="35" customWidth="1"/>
    <col min="2" max="2" width="3.375" style="59" customWidth="1"/>
    <col min="3" max="3" width="9" style="35"/>
    <col min="4" max="4" width="9.5" style="35" customWidth="1"/>
    <col min="5" max="6" width="9" style="35"/>
    <col min="7" max="7" width="7.375" style="35" customWidth="1"/>
    <col min="8" max="8" width="5.875" style="35" customWidth="1"/>
    <col min="9" max="9" width="2.625" style="59" customWidth="1"/>
    <col min="10" max="10" width="12" style="60" customWidth="1"/>
    <col min="11" max="11" width="6.875" style="35" customWidth="1"/>
    <col min="12" max="20" width="9" style="35"/>
    <col min="21" max="21" width="9" style="35" hidden="1" customWidth="1"/>
    <col min="22" max="16384" width="9" style="35"/>
  </cols>
  <sheetData>
    <row r="1" spans="1:11">
      <c r="A1" s="59" t="s">
        <v>46</v>
      </c>
    </row>
    <row r="2" spans="1:11" ht="6" customHeight="1" thickBot="1">
      <c r="C2" s="61"/>
      <c r="D2" s="61"/>
      <c r="E2" s="61"/>
      <c r="F2" s="61"/>
      <c r="G2" s="61"/>
      <c r="H2" s="61"/>
      <c r="I2" s="62"/>
      <c r="J2" s="63"/>
      <c r="K2" s="61"/>
    </row>
    <row r="3" spans="1:11" ht="6" customHeight="1">
      <c r="C3" s="64"/>
      <c r="D3" s="65"/>
      <c r="E3" s="65"/>
      <c r="F3" s="65"/>
      <c r="G3" s="65"/>
      <c r="H3" s="65"/>
      <c r="I3" s="66"/>
      <c r="J3" s="67"/>
      <c r="K3" s="68"/>
    </row>
    <row r="4" spans="1:11">
      <c r="B4" s="69"/>
      <c r="C4" s="267" t="s">
        <v>45</v>
      </c>
      <c r="D4" s="267"/>
      <c r="E4" s="267"/>
      <c r="F4" s="267"/>
      <c r="G4" s="267"/>
      <c r="H4" s="267"/>
      <c r="I4" s="59" t="s">
        <v>48</v>
      </c>
      <c r="J4" s="96">
        <f>IF(事業計画書１枚目!H7="",0,事業計画書１枚目!H7)</f>
        <v>0</v>
      </c>
      <c r="K4" s="70" t="s">
        <v>49</v>
      </c>
    </row>
    <row r="5" spans="1:11" ht="6" customHeight="1">
      <c r="B5" s="69"/>
      <c r="C5" s="71"/>
      <c r="D5" s="71"/>
      <c r="E5" s="71"/>
      <c r="F5" s="71"/>
      <c r="G5" s="71"/>
      <c r="H5" s="71"/>
      <c r="K5" s="70"/>
    </row>
    <row r="6" spans="1:11">
      <c r="B6" s="69"/>
      <c r="C6" s="267" t="s">
        <v>47</v>
      </c>
      <c r="D6" s="267"/>
      <c r="E6" s="267"/>
      <c r="F6" s="267"/>
      <c r="G6" s="267"/>
      <c r="H6" s="267"/>
      <c r="I6" s="59" t="s">
        <v>48</v>
      </c>
      <c r="K6" s="70" t="s">
        <v>72</v>
      </c>
    </row>
    <row r="7" spans="1:11" ht="6" customHeight="1">
      <c r="B7" s="69"/>
      <c r="C7" s="71"/>
      <c r="D7" s="71"/>
      <c r="E7" s="71"/>
      <c r="F7" s="71"/>
      <c r="G7" s="71"/>
      <c r="H7" s="71"/>
      <c r="K7" s="70"/>
    </row>
    <row r="8" spans="1:11">
      <c r="B8" s="69"/>
      <c r="E8" s="266" t="s">
        <v>50</v>
      </c>
      <c r="F8" s="266"/>
      <c r="G8" s="266"/>
      <c r="H8" s="266"/>
      <c r="I8" s="59" t="s">
        <v>48</v>
      </c>
      <c r="J8" s="60">
        <v>0</v>
      </c>
      <c r="K8" s="70" t="s">
        <v>72</v>
      </c>
    </row>
    <row r="9" spans="1:11" ht="6" customHeight="1">
      <c r="B9" s="69"/>
      <c r="E9" s="72"/>
      <c r="F9" s="72"/>
      <c r="G9" s="72"/>
      <c r="H9" s="72"/>
      <c r="K9" s="70"/>
    </row>
    <row r="10" spans="1:11" ht="12" customHeight="1">
      <c r="B10" s="69"/>
      <c r="C10" s="73" t="s">
        <v>51</v>
      </c>
      <c r="D10" s="65"/>
      <c r="E10" s="66" t="s">
        <v>150</v>
      </c>
      <c r="F10" s="65"/>
      <c r="G10" s="65"/>
      <c r="H10" s="65"/>
      <c r="I10" s="66" t="s">
        <v>48</v>
      </c>
      <c r="J10" s="95">
        <f>J4-J6</f>
        <v>0</v>
      </c>
      <c r="K10" s="70" t="s">
        <v>73</v>
      </c>
    </row>
    <row r="11" spans="1:11" ht="6" customHeight="1" thickBot="1">
      <c r="B11" s="66"/>
      <c r="C11" s="74"/>
      <c r="D11" s="61"/>
      <c r="E11" s="61"/>
      <c r="F11" s="61"/>
      <c r="G11" s="61"/>
      <c r="H11" s="61"/>
      <c r="I11" s="62"/>
      <c r="J11" s="63"/>
      <c r="K11" s="75"/>
    </row>
    <row r="13" spans="1:11">
      <c r="A13" s="59" t="s">
        <v>53</v>
      </c>
      <c r="C13" s="35" t="s">
        <v>52</v>
      </c>
    </row>
    <row r="14" spans="1:11">
      <c r="B14" s="59" t="s">
        <v>81</v>
      </c>
      <c r="C14" s="76"/>
    </row>
    <row r="15" spans="1:11" ht="6" customHeight="1">
      <c r="C15" s="76"/>
    </row>
    <row r="16" spans="1:11">
      <c r="B16" s="77" t="s">
        <v>89</v>
      </c>
      <c r="C16" s="35" t="s">
        <v>78</v>
      </c>
    </row>
    <row r="17" spans="2:21" ht="6" customHeight="1" thickBot="1"/>
    <row r="18" spans="2:21" ht="6" customHeight="1">
      <c r="C18" s="64"/>
      <c r="D18" s="78"/>
      <c r="E18" s="78"/>
      <c r="F18" s="78"/>
      <c r="G18" s="78"/>
      <c r="H18" s="78"/>
      <c r="I18" s="79"/>
      <c r="J18" s="80"/>
      <c r="K18" s="68"/>
    </row>
    <row r="19" spans="2:21">
      <c r="C19" s="260" t="s">
        <v>54</v>
      </c>
      <c r="D19" s="261"/>
      <c r="E19" s="261"/>
      <c r="F19" s="261"/>
      <c r="G19" s="261"/>
      <c r="H19" s="261"/>
      <c r="I19" s="66" t="s">
        <v>48</v>
      </c>
      <c r="J19" s="83" t="str">
        <f>IF(B16=U19,事業計画書２枚目!F49,"")</f>
        <v/>
      </c>
      <c r="K19" s="70" t="s">
        <v>74</v>
      </c>
      <c r="U19" s="35" t="s">
        <v>82</v>
      </c>
    </row>
    <row r="20" spans="2:21" ht="6" customHeight="1">
      <c r="C20" s="81"/>
      <c r="D20" s="39"/>
      <c r="E20" s="39"/>
      <c r="F20" s="39"/>
      <c r="G20" s="39"/>
      <c r="H20" s="39"/>
      <c r="I20" s="66"/>
      <c r="J20" s="67"/>
      <c r="K20" s="70"/>
      <c r="U20" s="35" t="s">
        <v>77</v>
      </c>
    </row>
    <row r="21" spans="2:21">
      <c r="C21" s="262" t="s">
        <v>58</v>
      </c>
      <c r="D21" s="168"/>
      <c r="E21" s="168"/>
      <c r="F21" s="168"/>
      <c r="G21" s="168"/>
      <c r="H21" s="168"/>
      <c r="I21" s="66" t="s">
        <v>48</v>
      </c>
      <c r="J21" s="83" t="str">
        <f>IF(J19="","",ROUNDDOWN(J19/2,-3))</f>
        <v/>
      </c>
      <c r="K21" s="70" t="s">
        <v>75</v>
      </c>
    </row>
    <row r="22" spans="2:21" ht="6" customHeight="1">
      <c r="C22" s="81"/>
      <c r="D22" s="39"/>
      <c r="E22" s="39"/>
      <c r="F22" s="39"/>
      <c r="G22" s="39"/>
      <c r="H22" s="39"/>
      <c r="I22" s="66"/>
      <c r="J22" s="67"/>
      <c r="K22" s="70"/>
    </row>
    <row r="23" spans="2:21">
      <c r="C23" s="82" t="s">
        <v>55</v>
      </c>
      <c r="D23" s="65"/>
      <c r="E23" s="66" t="s">
        <v>71</v>
      </c>
      <c r="F23" s="65"/>
      <c r="G23" s="65"/>
      <c r="H23" s="65"/>
      <c r="I23" s="66" t="s">
        <v>48</v>
      </c>
      <c r="J23" s="83" t="str">
        <f>IF(J19="","",MIN(J10,J21))</f>
        <v/>
      </c>
      <c r="K23" s="70" t="s">
        <v>76</v>
      </c>
    </row>
    <row r="24" spans="2:21" ht="6" customHeight="1" thickBot="1">
      <c r="C24" s="74"/>
      <c r="D24" s="61"/>
      <c r="E24" s="61"/>
      <c r="F24" s="61"/>
      <c r="G24" s="61"/>
      <c r="H24" s="61"/>
      <c r="I24" s="62"/>
      <c r="J24" s="63"/>
      <c r="K24" s="75"/>
    </row>
    <row r="26" spans="2:21">
      <c r="B26" s="59" t="s">
        <v>56</v>
      </c>
    </row>
    <row r="27" spans="2:21" ht="12.75" customHeight="1">
      <c r="B27" s="77" t="s">
        <v>89</v>
      </c>
      <c r="C27" s="35" t="s">
        <v>79</v>
      </c>
    </row>
    <row r="28" spans="2:21" ht="6" customHeight="1" thickBot="1"/>
    <row r="29" spans="2:21" ht="6" customHeight="1">
      <c r="C29" s="64"/>
      <c r="D29" s="78"/>
      <c r="E29" s="78"/>
      <c r="F29" s="78"/>
      <c r="G29" s="78"/>
      <c r="H29" s="78"/>
      <c r="I29" s="79"/>
      <c r="J29" s="80"/>
      <c r="K29" s="68"/>
    </row>
    <row r="30" spans="2:21">
      <c r="C30" s="260" t="s">
        <v>54</v>
      </c>
      <c r="D30" s="261"/>
      <c r="E30" s="261"/>
      <c r="F30" s="261"/>
      <c r="G30" s="261"/>
      <c r="H30" s="261"/>
      <c r="I30" s="66" t="s">
        <v>48</v>
      </c>
      <c r="J30" s="83" t="str">
        <f>IF(B27=U19,事業計画書２枚目!F49,"")</f>
        <v/>
      </c>
      <c r="K30" s="70" t="s">
        <v>74</v>
      </c>
    </row>
    <row r="31" spans="2:21" ht="6" customHeight="1">
      <c r="C31" s="81"/>
      <c r="D31" s="39"/>
      <c r="E31" s="39"/>
      <c r="F31" s="39"/>
      <c r="G31" s="39"/>
      <c r="H31" s="39"/>
      <c r="I31" s="66"/>
      <c r="J31" s="67"/>
      <c r="K31" s="70"/>
    </row>
    <row r="32" spans="2:21">
      <c r="C32" s="262" t="s">
        <v>57</v>
      </c>
      <c r="D32" s="168"/>
      <c r="E32" s="168"/>
      <c r="F32" s="168"/>
      <c r="G32" s="168"/>
      <c r="H32" s="168"/>
      <c r="I32" s="66" t="s">
        <v>48</v>
      </c>
      <c r="J32" s="83" t="str">
        <f>IF(J30="","",ROUNDDOWN((J30-200000)/2+200000,-3))</f>
        <v/>
      </c>
      <c r="K32" s="70" t="s">
        <v>75</v>
      </c>
    </row>
    <row r="33" spans="1:11" ht="6" customHeight="1">
      <c r="C33" s="81"/>
      <c r="D33" s="39"/>
      <c r="E33" s="39"/>
      <c r="F33" s="39"/>
      <c r="G33" s="39"/>
      <c r="H33" s="39"/>
      <c r="I33" s="66"/>
      <c r="J33" s="67"/>
      <c r="K33" s="70"/>
    </row>
    <row r="34" spans="1:11">
      <c r="C34" s="82" t="s">
        <v>55</v>
      </c>
      <c r="D34" s="65"/>
      <c r="E34" s="66" t="s">
        <v>71</v>
      </c>
      <c r="F34" s="65"/>
      <c r="G34" s="65"/>
      <c r="H34" s="65"/>
      <c r="I34" s="66" t="s">
        <v>48</v>
      </c>
      <c r="J34" s="83" t="str">
        <f>IF(J30="","",MIN(J10,J32))</f>
        <v/>
      </c>
      <c r="K34" s="70" t="s">
        <v>76</v>
      </c>
    </row>
    <row r="35" spans="1:11" ht="6" customHeight="1" thickBot="1">
      <c r="C35" s="74"/>
      <c r="D35" s="61"/>
      <c r="E35" s="61"/>
      <c r="F35" s="61"/>
      <c r="G35" s="61"/>
      <c r="H35" s="61"/>
      <c r="I35" s="62"/>
      <c r="J35" s="63"/>
      <c r="K35" s="75"/>
    </row>
    <row r="37" spans="1:11">
      <c r="B37" s="77" t="s">
        <v>77</v>
      </c>
      <c r="C37" s="35" t="s">
        <v>80</v>
      </c>
    </row>
    <row r="38" spans="1:11" ht="6" customHeight="1" thickBot="1"/>
    <row r="39" spans="1:11" ht="6" customHeight="1">
      <c r="C39" s="64"/>
      <c r="D39" s="78"/>
      <c r="E39" s="78"/>
      <c r="F39" s="78"/>
      <c r="G39" s="78"/>
      <c r="H39" s="78"/>
      <c r="I39" s="79"/>
      <c r="J39" s="80"/>
      <c r="K39" s="68"/>
    </row>
    <row r="40" spans="1:11">
      <c r="C40" s="260" t="s">
        <v>54</v>
      </c>
      <c r="D40" s="261"/>
      <c r="E40" s="261"/>
      <c r="F40" s="261"/>
      <c r="G40" s="261"/>
      <c r="H40" s="261"/>
      <c r="I40" s="66" t="s">
        <v>48</v>
      </c>
      <c r="J40" s="83" t="str">
        <f>IF(B37=U19,事業計画書２枚目!F49,"")</f>
        <v/>
      </c>
      <c r="K40" s="70" t="s">
        <v>74</v>
      </c>
    </row>
    <row r="41" spans="1:11" ht="6" customHeight="1">
      <c r="C41" s="81"/>
      <c r="D41" s="39"/>
      <c r="E41" s="39"/>
      <c r="F41" s="39"/>
      <c r="G41" s="39"/>
      <c r="H41" s="39"/>
      <c r="I41" s="66"/>
      <c r="J41" s="67"/>
      <c r="K41" s="70"/>
    </row>
    <row r="42" spans="1:11">
      <c r="C42" s="262" t="s">
        <v>59</v>
      </c>
      <c r="D42" s="168"/>
      <c r="E42" s="168"/>
      <c r="F42" s="168"/>
      <c r="G42" s="168"/>
      <c r="H42" s="168"/>
      <c r="I42" s="66" t="s">
        <v>48</v>
      </c>
      <c r="J42" s="83" t="str">
        <f>IF(J40="","",ROUNDDOWN(J40,-3))</f>
        <v/>
      </c>
      <c r="K42" s="70" t="s">
        <v>75</v>
      </c>
    </row>
    <row r="43" spans="1:11" ht="6" customHeight="1">
      <c r="C43" s="81"/>
      <c r="D43" s="39"/>
      <c r="E43" s="39"/>
      <c r="F43" s="39"/>
      <c r="G43" s="39"/>
      <c r="H43" s="39"/>
      <c r="I43" s="66"/>
      <c r="J43" s="67"/>
      <c r="K43" s="70"/>
    </row>
    <row r="44" spans="1:11">
      <c r="C44" s="82" t="s">
        <v>55</v>
      </c>
      <c r="D44" s="65"/>
      <c r="E44" s="66" t="s">
        <v>71</v>
      </c>
      <c r="F44" s="65"/>
      <c r="G44" s="65"/>
      <c r="H44" s="65"/>
      <c r="I44" s="66" t="s">
        <v>48</v>
      </c>
      <c r="J44" s="83" t="str">
        <f>IF(J40="","",MIN(J10,J42))</f>
        <v/>
      </c>
      <c r="K44" s="70" t="s">
        <v>76</v>
      </c>
    </row>
    <row r="45" spans="1:11" ht="6" customHeight="1" thickBot="1">
      <c r="C45" s="74"/>
      <c r="D45" s="61"/>
      <c r="E45" s="61"/>
      <c r="F45" s="61"/>
      <c r="G45" s="61"/>
      <c r="H45" s="61"/>
      <c r="I45" s="62"/>
      <c r="J45" s="63"/>
      <c r="K45" s="75"/>
    </row>
    <row r="47" spans="1:11">
      <c r="A47" s="59" t="s">
        <v>60</v>
      </c>
      <c r="B47" s="35"/>
    </row>
    <row r="48" spans="1:11" ht="6" customHeight="1" thickBot="1">
      <c r="A48" s="59"/>
      <c r="B48" s="35"/>
    </row>
    <row r="49" spans="1:11" ht="12.75" customHeight="1">
      <c r="B49" s="250" t="s">
        <v>61</v>
      </c>
      <c r="C49" s="251"/>
      <c r="D49" s="254" t="s">
        <v>62</v>
      </c>
      <c r="E49" s="254"/>
      <c r="F49" s="254"/>
      <c r="G49" s="254"/>
      <c r="H49" s="254"/>
      <c r="I49" s="263" t="s">
        <v>63</v>
      </c>
      <c r="J49" s="264"/>
      <c r="K49" s="265"/>
    </row>
    <row r="50" spans="1:11" ht="12.75" customHeight="1">
      <c r="B50" s="252" t="s">
        <v>64</v>
      </c>
      <c r="C50" s="253"/>
      <c r="D50" s="255" t="s">
        <v>144</v>
      </c>
      <c r="E50" s="256"/>
      <c r="F50" s="256"/>
      <c r="G50" s="256"/>
      <c r="H50" s="257"/>
      <c r="I50" s="239">
        <f>I56-I54</f>
        <v>0</v>
      </c>
      <c r="J50" s="240"/>
      <c r="K50" s="241"/>
    </row>
    <row r="51" spans="1:11" ht="12.75" customHeight="1">
      <c r="B51" s="218"/>
      <c r="C51" s="219"/>
      <c r="D51" s="163" t="s">
        <v>145</v>
      </c>
      <c r="E51" s="258"/>
      <c r="F51" s="258"/>
      <c r="G51" s="258"/>
      <c r="H51" s="259"/>
      <c r="I51" s="242"/>
      <c r="J51" s="233"/>
      <c r="K51" s="234"/>
    </row>
    <row r="52" spans="1:11" ht="12.75" customHeight="1">
      <c r="B52" s="218"/>
      <c r="C52" s="219"/>
      <c r="D52" s="163" t="s">
        <v>146</v>
      </c>
      <c r="E52" s="258"/>
      <c r="F52" s="258"/>
      <c r="G52" s="258"/>
      <c r="H52" s="259"/>
      <c r="I52" s="242"/>
      <c r="J52" s="233"/>
      <c r="K52" s="234"/>
    </row>
    <row r="53" spans="1:11">
      <c r="B53" s="218"/>
      <c r="C53" s="219"/>
      <c r="D53" s="166" t="s">
        <v>143</v>
      </c>
      <c r="E53" s="248"/>
      <c r="F53" s="248"/>
      <c r="G53" s="248"/>
      <c r="H53" s="167"/>
      <c r="I53" s="243"/>
      <c r="J53" s="244"/>
      <c r="K53" s="245"/>
    </row>
    <row r="54" spans="1:11">
      <c r="B54" s="246" t="s">
        <v>65</v>
      </c>
      <c r="C54" s="247"/>
      <c r="D54" s="166" t="s">
        <v>66</v>
      </c>
      <c r="E54" s="248"/>
      <c r="F54" s="248"/>
      <c r="G54" s="248"/>
      <c r="H54" s="167"/>
      <c r="I54" s="249">
        <f>MAX(J23,J34,J44)</f>
        <v>0</v>
      </c>
      <c r="J54" s="244"/>
      <c r="K54" s="245"/>
    </row>
    <row r="55" spans="1:11" ht="13.5" thickBot="1">
      <c r="B55" s="218" t="s">
        <v>67</v>
      </c>
      <c r="C55" s="219"/>
      <c r="D55" s="220"/>
      <c r="E55" s="221"/>
      <c r="F55" s="221"/>
      <c r="G55" s="221"/>
      <c r="H55" s="222"/>
      <c r="I55" s="223"/>
      <c r="J55" s="224"/>
      <c r="K55" s="225"/>
    </row>
    <row r="56" spans="1:11" ht="13.5" thickTop="1">
      <c r="B56" s="226" t="s">
        <v>68</v>
      </c>
      <c r="C56" s="227"/>
      <c r="D56" s="227"/>
      <c r="E56" s="227"/>
      <c r="F56" s="227"/>
      <c r="G56" s="227"/>
      <c r="H56" s="228"/>
      <c r="I56" s="232">
        <f>事業計画書２枚目!F57</f>
        <v>0</v>
      </c>
      <c r="J56" s="233"/>
      <c r="K56" s="234"/>
    </row>
    <row r="57" spans="1:11" ht="13.5" thickBot="1">
      <c r="B57" s="229"/>
      <c r="C57" s="230"/>
      <c r="D57" s="230"/>
      <c r="E57" s="230"/>
      <c r="F57" s="230"/>
      <c r="G57" s="230"/>
      <c r="H57" s="231"/>
      <c r="I57" s="235"/>
      <c r="J57" s="236"/>
      <c r="K57" s="237"/>
    </row>
    <row r="58" spans="1:11" ht="6" customHeight="1"/>
    <row r="59" spans="1:11" ht="12.75" customHeight="1">
      <c r="A59" s="238" t="s">
        <v>69</v>
      </c>
      <c r="B59" s="238"/>
      <c r="C59" s="238"/>
      <c r="D59" s="238"/>
      <c r="E59" s="238"/>
      <c r="F59" s="238"/>
      <c r="G59" s="238"/>
      <c r="H59" s="238"/>
      <c r="I59" s="238"/>
      <c r="J59" s="238"/>
      <c r="K59" s="238"/>
    </row>
    <row r="60" spans="1:11">
      <c r="A60" s="238"/>
      <c r="B60" s="238"/>
      <c r="C60" s="238"/>
      <c r="D60" s="238"/>
      <c r="E60" s="238"/>
      <c r="F60" s="238"/>
      <c r="G60" s="238"/>
      <c r="H60" s="238"/>
      <c r="I60" s="238"/>
      <c r="J60" s="238"/>
      <c r="K60" s="238"/>
    </row>
    <row r="61" spans="1:11" ht="12.75" customHeight="1">
      <c r="A61" s="217" t="s">
        <v>70</v>
      </c>
      <c r="B61" s="217"/>
      <c r="C61" s="217"/>
      <c r="D61" s="217"/>
      <c r="E61" s="217"/>
      <c r="F61" s="217"/>
      <c r="G61" s="217"/>
      <c r="H61" s="217"/>
      <c r="I61" s="217"/>
      <c r="J61" s="217"/>
      <c r="K61" s="217"/>
    </row>
    <row r="62" spans="1:11">
      <c r="A62" s="217"/>
      <c r="B62" s="217"/>
      <c r="C62" s="217"/>
      <c r="D62" s="217"/>
      <c r="E62" s="217"/>
      <c r="F62" s="217"/>
      <c r="G62" s="217"/>
      <c r="H62" s="217"/>
      <c r="I62" s="217"/>
      <c r="J62" s="217"/>
      <c r="K62" s="217"/>
    </row>
    <row r="63" spans="1:11">
      <c r="A63" s="217"/>
      <c r="B63" s="217"/>
      <c r="C63" s="217"/>
      <c r="D63" s="217"/>
      <c r="E63" s="217"/>
      <c r="F63" s="217"/>
      <c r="G63" s="217"/>
      <c r="H63" s="217"/>
      <c r="I63" s="217"/>
      <c r="J63" s="217"/>
      <c r="K63" s="217"/>
    </row>
    <row r="64" spans="1:11">
      <c r="A64" s="217"/>
      <c r="B64" s="217"/>
      <c r="C64" s="217"/>
      <c r="D64" s="217"/>
      <c r="E64" s="217"/>
      <c r="F64" s="217"/>
      <c r="G64" s="217"/>
      <c r="H64" s="217"/>
      <c r="I64" s="217"/>
      <c r="J64" s="217"/>
      <c r="K64" s="217"/>
    </row>
  </sheetData>
  <sheetProtection sheet="1" objects="1" scenarios="1"/>
  <mergeCells count="28">
    <mergeCell ref="E8:H8"/>
    <mergeCell ref="C4:H4"/>
    <mergeCell ref="C6:H6"/>
    <mergeCell ref="C19:H19"/>
    <mergeCell ref="C21:H21"/>
    <mergeCell ref="C30:H30"/>
    <mergeCell ref="C32:H32"/>
    <mergeCell ref="C40:H40"/>
    <mergeCell ref="C42:H42"/>
    <mergeCell ref="I49:K49"/>
    <mergeCell ref="I50:K53"/>
    <mergeCell ref="B54:C54"/>
    <mergeCell ref="D54:H54"/>
    <mergeCell ref="I54:K54"/>
    <mergeCell ref="B49:C49"/>
    <mergeCell ref="B50:C53"/>
    <mergeCell ref="D49:H49"/>
    <mergeCell ref="D50:H50"/>
    <mergeCell ref="D51:H51"/>
    <mergeCell ref="D52:H52"/>
    <mergeCell ref="D53:H53"/>
    <mergeCell ref="A61:K64"/>
    <mergeCell ref="B55:C55"/>
    <mergeCell ref="D55:H55"/>
    <mergeCell ref="I55:K55"/>
    <mergeCell ref="B56:H57"/>
    <mergeCell ref="I56:K57"/>
    <mergeCell ref="A59:K60"/>
  </mergeCells>
  <phoneticPr fontId="2"/>
  <dataValidations count="1">
    <dataValidation type="list" allowBlank="1" showInputMessage="1" showErrorMessage="1" sqref="B16 B27 B37">
      <formula1>$U$19:$U$20</formula1>
    </dataValidation>
  </dataValidations>
  <pageMargins left="0.78740157480314965" right="0.78740157480314965" top="0.59055118110236215" bottom="0.31496062992125984" header="0" footer="0"/>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zoomScale="60" zoomScaleNormal="100" workbookViewId="0">
      <selection activeCell="A40" sqref="A40:B40"/>
    </sheetView>
  </sheetViews>
  <sheetFormatPr defaultRowHeight="12.75"/>
  <cols>
    <col min="1" max="1" width="2.5" style="1" customWidth="1"/>
    <col min="2" max="2" width="16.25" style="1" customWidth="1"/>
    <col min="3" max="3" width="7.5" style="1" customWidth="1"/>
    <col min="4" max="4" width="8.75" style="1" customWidth="1"/>
    <col min="5" max="6" width="5" style="1" customWidth="1"/>
    <col min="7" max="7" width="11.25" style="1" customWidth="1"/>
    <col min="8" max="8" width="10" style="1" customWidth="1"/>
    <col min="9" max="9" width="5" style="1" customWidth="1"/>
    <col min="10" max="11" width="2.5" style="1" customWidth="1"/>
    <col min="12" max="12" width="10" style="1" customWidth="1"/>
    <col min="13" max="16384" width="9" style="1"/>
  </cols>
  <sheetData>
    <row r="1" spans="1:12">
      <c r="A1" s="1" t="s">
        <v>90</v>
      </c>
    </row>
    <row r="3" spans="1:12">
      <c r="A3" s="129" t="s">
        <v>91</v>
      </c>
      <c r="B3" s="129"/>
      <c r="C3" s="129"/>
      <c r="D3" s="129"/>
      <c r="E3" s="129"/>
      <c r="F3" s="129"/>
      <c r="G3" s="129"/>
      <c r="H3" s="129"/>
      <c r="I3" s="129"/>
      <c r="J3" s="129"/>
      <c r="K3" s="129"/>
      <c r="L3" s="15"/>
    </row>
    <row r="4" spans="1:12">
      <c r="A4" s="1" t="s">
        <v>2</v>
      </c>
    </row>
    <row r="5" spans="1:12">
      <c r="A5" s="138" t="s">
        <v>3</v>
      </c>
      <c r="B5" s="105"/>
      <c r="C5" s="130"/>
      <c r="D5" s="130"/>
      <c r="E5" s="130"/>
      <c r="F5" s="130"/>
      <c r="G5" s="130"/>
      <c r="H5" s="130"/>
      <c r="I5" s="130"/>
      <c r="J5" s="130"/>
      <c r="K5" s="105"/>
      <c r="L5" s="17"/>
    </row>
    <row r="6" spans="1:12">
      <c r="A6" s="106"/>
      <c r="B6" s="107"/>
      <c r="C6" s="131"/>
      <c r="D6" s="131"/>
      <c r="E6" s="131"/>
      <c r="F6" s="131"/>
      <c r="G6" s="131"/>
      <c r="H6" s="131"/>
      <c r="I6" s="131"/>
      <c r="J6" s="131"/>
      <c r="K6" s="109"/>
      <c r="L6" s="17"/>
    </row>
    <row r="7" spans="1:12" ht="12.75" customHeight="1">
      <c r="A7" s="108"/>
      <c r="B7" s="109"/>
      <c r="C7" s="138" t="s">
        <v>4</v>
      </c>
      <c r="D7" s="130"/>
      <c r="E7" s="33"/>
      <c r="F7" s="34" t="s">
        <v>5</v>
      </c>
      <c r="G7" s="22" t="s">
        <v>12</v>
      </c>
      <c r="H7" s="23" t="str">
        <f>IF(E7="","",IF(E7&lt;20,550000,IF(E7&lt;50,700000,IF(E7&lt;100,1100000,IF(E7&lt;150,2200000,IF(E7&lt;200,5500000,IF(E7&lt;300,7700000,11000000)))))))</f>
        <v/>
      </c>
      <c r="I7" s="303" t="s">
        <v>109</v>
      </c>
      <c r="J7" s="303"/>
      <c r="K7" s="304"/>
      <c r="L7" s="3"/>
    </row>
    <row r="8" spans="1:12">
      <c r="A8" s="108" t="s">
        <v>92</v>
      </c>
      <c r="B8" s="131"/>
      <c r="C8" s="268"/>
      <c r="D8" s="269"/>
      <c r="E8" s="269"/>
      <c r="F8" s="269"/>
      <c r="G8" s="269"/>
      <c r="H8" s="269"/>
      <c r="I8" s="269"/>
      <c r="J8" s="269"/>
      <c r="K8" s="270"/>
      <c r="L8" s="3"/>
    </row>
    <row r="9" spans="1:12" ht="12.75" customHeight="1">
      <c r="A9" s="132" t="s">
        <v>9</v>
      </c>
      <c r="B9" s="133"/>
      <c r="C9" s="133"/>
      <c r="D9" s="133"/>
      <c r="E9" s="133"/>
      <c r="F9" s="133"/>
      <c r="G9" s="133"/>
      <c r="H9" s="7" t="s">
        <v>7</v>
      </c>
      <c r="I9" s="132" t="s">
        <v>8</v>
      </c>
      <c r="J9" s="133"/>
      <c r="K9" s="134"/>
      <c r="L9" s="17"/>
    </row>
    <row r="10" spans="1:12" ht="12.75" customHeight="1">
      <c r="A10" s="145"/>
      <c r="B10" s="146"/>
      <c r="C10" s="146"/>
      <c r="D10" s="146"/>
      <c r="E10" s="146"/>
      <c r="F10" s="146"/>
      <c r="G10" s="146"/>
      <c r="H10" s="135"/>
      <c r="I10" s="309"/>
      <c r="J10" s="310"/>
      <c r="K10" s="311"/>
      <c r="L10" s="24"/>
    </row>
    <row r="11" spans="1:12">
      <c r="A11" s="148"/>
      <c r="B11" s="149"/>
      <c r="C11" s="149"/>
      <c r="D11" s="149"/>
      <c r="E11" s="149"/>
      <c r="F11" s="149"/>
      <c r="G11" s="149"/>
      <c r="H11" s="136"/>
      <c r="I11" s="312"/>
      <c r="J11" s="313"/>
      <c r="K11" s="314"/>
      <c r="L11" s="24"/>
    </row>
    <row r="12" spans="1:12">
      <c r="A12" s="148"/>
      <c r="B12" s="149"/>
      <c r="C12" s="149"/>
      <c r="D12" s="149"/>
      <c r="E12" s="149"/>
      <c r="F12" s="149"/>
      <c r="G12" s="149"/>
      <c r="H12" s="136"/>
      <c r="I12" s="312"/>
      <c r="J12" s="313"/>
      <c r="K12" s="314"/>
      <c r="L12" s="24"/>
    </row>
    <row r="13" spans="1:12">
      <c r="A13" s="148"/>
      <c r="B13" s="149"/>
      <c r="C13" s="149"/>
      <c r="D13" s="149"/>
      <c r="E13" s="149"/>
      <c r="F13" s="149"/>
      <c r="G13" s="149"/>
      <c r="H13" s="136"/>
      <c r="I13" s="312"/>
      <c r="J13" s="313"/>
      <c r="K13" s="314"/>
      <c r="L13" s="24"/>
    </row>
    <row r="14" spans="1:12">
      <c r="A14" s="148"/>
      <c r="B14" s="149"/>
      <c r="C14" s="149"/>
      <c r="D14" s="149"/>
      <c r="E14" s="149"/>
      <c r="F14" s="149"/>
      <c r="G14" s="149"/>
      <c r="H14" s="136"/>
      <c r="I14" s="312"/>
      <c r="J14" s="313"/>
      <c r="K14" s="314"/>
      <c r="L14" s="24"/>
    </row>
    <row r="15" spans="1:12">
      <c r="A15" s="148"/>
      <c r="B15" s="149"/>
      <c r="C15" s="149"/>
      <c r="D15" s="149"/>
      <c r="E15" s="149"/>
      <c r="F15" s="149"/>
      <c r="G15" s="149"/>
      <c r="H15" s="136"/>
      <c r="I15" s="312"/>
      <c r="J15" s="313"/>
      <c r="K15" s="314"/>
      <c r="L15" s="24"/>
    </row>
    <row r="16" spans="1:12">
      <c r="A16" s="148"/>
      <c r="B16" s="149"/>
      <c r="C16" s="149"/>
      <c r="D16" s="149"/>
      <c r="E16" s="149"/>
      <c r="F16" s="149"/>
      <c r="G16" s="149"/>
      <c r="H16" s="136"/>
      <c r="I16" s="312"/>
      <c r="J16" s="313"/>
      <c r="K16" s="314"/>
      <c r="L16" s="24"/>
    </row>
    <row r="17" spans="1:12">
      <c r="A17" s="148"/>
      <c r="B17" s="149"/>
      <c r="C17" s="149"/>
      <c r="D17" s="149"/>
      <c r="E17" s="149"/>
      <c r="F17" s="149"/>
      <c r="G17" s="149"/>
      <c r="H17" s="136"/>
      <c r="I17" s="312"/>
      <c r="J17" s="313"/>
      <c r="K17" s="314"/>
      <c r="L17" s="24"/>
    </row>
    <row r="18" spans="1:12">
      <c r="A18" s="148"/>
      <c r="B18" s="149"/>
      <c r="C18" s="149"/>
      <c r="D18" s="149"/>
      <c r="E18" s="149"/>
      <c r="F18" s="149"/>
      <c r="G18" s="149"/>
      <c r="H18" s="136"/>
      <c r="I18" s="312"/>
      <c r="J18" s="313"/>
      <c r="K18" s="314"/>
      <c r="L18" s="24"/>
    </row>
    <row r="19" spans="1:12">
      <c r="A19" s="148"/>
      <c r="B19" s="149"/>
      <c r="C19" s="149"/>
      <c r="D19" s="149"/>
      <c r="E19" s="149"/>
      <c r="F19" s="149"/>
      <c r="G19" s="149"/>
      <c r="H19" s="136"/>
      <c r="I19" s="312"/>
      <c r="J19" s="313"/>
      <c r="K19" s="314"/>
      <c r="L19" s="24"/>
    </row>
    <row r="20" spans="1:12">
      <c r="A20" s="148"/>
      <c r="B20" s="149"/>
      <c r="C20" s="149"/>
      <c r="D20" s="149"/>
      <c r="E20" s="149"/>
      <c r="F20" s="149"/>
      <c r="G20" s="149"/>
      <c r="H20" s="136"/>
      <c r="I20" s="312"/>
      <c r="J20" s="313"/>
      <c r="K20" s="314"/>
      <c r="L20" s="24"/>
    </row>
    <row r="21" spans="1:12">
      <c r="A21" s="148"/>
      <c r="B21" s="149"/>
      <c r="C21" s="149"/>
      <c r="D21" s="149"/>
      <c r="E21" s="149"/>
      <c r="F21" s="149"/>
      <c r="G21" s="149"/>
      <c r="H21" s="136"/>
      <c r="I21" s="312"/>
      <c r="J21" s="313"/>
      <c r="K21" s="314"/>
      <c r="L21" s="24"/>
    </row>
    <row r="22" spans="1:12">
      <c r="A22" s="148"/>
      <c r="B22" s="149"/>
      <c r="C22" s="149"/>
      <c r="D22" s="149"/>
      <c r="E22" s="149"/>
      <c r="F22" s="149"/>
      <c r="G22" s="149"/>
      <c r="H22" s="136"/>
      <c r="I22" s="312"/>
      <c r="J22" s="313"/>
      <c r="K22" s="314"/>
      <c r="L22" s="24"/>
    </row>
    <row r="23" spans="1:12">
      <c r="A23" s="148"/>
      <c r="B23" s="149"/>
      <c r="C23" s="149"/>
      <c r="D23" s="149"/>
      <c r="E23" s="149"/>
      <c r="F23" s="149"/>
      <c r="G23" s="149"/>
      <c r="H23" s="136"/>
      <c r="I23" s="312"/>
      <c r="J23" s="313"/>
      <c r="K23" s="314"/>
      <c r="L23" s="24"/>
    </row>
    <row r="24" spans="1:12">
      <c r="A24" s="148"/>
      <c r="B24" s="149"/>
      <c r="C24" s="149"/>
      <c r="D24" s="149"/>
      <c r="E24" s="149"/>
      <c r="F24" s="149"/>
      <c r="G24" s="149"/>
      <c r="H24" s="136"/>
      <c r="I24" s="312"/>
      <c r="J24" s="313"/>
      <c r="K24" s="314"/>
      <c r="L24" s="24"/>
    </row>
    <row r="25" spans="1:12">
      <c r="A25" s="148"/>
      <c r="B25" s="149"/>
      <c r="C25" s="149"/>
      <c r="D25" s="149"/>
      <c r="E25" s="149"/>
      <c r="F25" s="149"/>
      <c r="G25" s="149"/>
      <c r="H25" s="136"/>
      <c r="I25" s="312"/>
      <c r="J25" s="313"/>
      <c r="K25" s="314"/>
      <c r="L25" s="24"/>
    </row>
    <row r="26" spans="1:12">
      <c r="A26" s="148"/>
      <c r="B26" s="149"/>
      <c r="C26" s="149"/>
      <c r="D26" s="149"/>
      <c r="E26" s="149"/>
      <c r="F26" s="149"/>
      <c r="G26" s="149"/>
      <c r="H26" s="136"/>
      <c r="I26" s="312"/>
      <c r="J26" s="313"/>
      <c r="K26" s="314"/>
      <c r="L26" s="24"/>
    </row>
    <row r="27" spans="1:12">
      <c r="A27" s="148"/>
      <c r="B27" s="149"/>
      <c r="C27" s="149"/>
      <c r="D27" s="149"/>
      <c r="E27" s="149"/>
      <c r="F27" s="149"/>
      <c r="G27" s="149"/>
      <c r="H27" s="136"/>
      <c r="I27" s="312"/>
      <c r="J27" s="313"/>
      <c r="K27" s="314"/>
      <c r="L27" s="24"/>
    </row>
    <row r="28" spans="1:12">
      <c r="A28" s="148"/>
      <c r="B28" s="149"/>
      <c r="C28" s="149"/>
      <c r="D28" s="149"/>
      <c r="E28" s="149"/>
      <c r="F28" s="149"/>
      <c r="G28" s="149"/>
      <c r="H28" s="136"/>
      <c r="I28" s="312"/>
      <c r="J28" s="313"/>
      <c r="K28" s="314"/>
      <c r="L28" s="24"/>
    </row>
    <row r="29" spans="1:12">
      <c r="A29" s="148"/>
      <c r="B29" s="149"/>
      <c r="C29" s="149"/>
      <c r="D29" s="149"/>
      <c r="E29" s="149"/>
      <c r="F29" s="149"/>
      <c r="G29" s="149"/>
      <c r="H29" s="136"/>
      <c r="I29" s="312"/>
      <c r="J29" s="313"/>
      <c r="K29" s="314"/>
      <c r="L29" s="24"/>
    </row>
    <row r="30" spans="1:12">
      <c r="A30" s="148"/>
      <c r="B30" s="149"/>
      <c r="C30" s="149"/>
      <c r="D30" s="149"/>
      <c r="E30" s="149"/>
      <c r="F30" s="149"/>
      <c r="G30" s="149"/>
      <c r="H30" s="136"/>
      <c r="I30" s="312"/>
      <c r="J30" s="313"/>
      <c r="K30" s="314"/>
      <c r="L30" s="24"/>
    </row>
    <row r="31" spans="1:12">
      <c r="A31" s="148"/>
      <c r="B31" s="149"/>
      <c r="C31" s="149"/>
      <c r="D31" s="149"/>
      <c r="E31" s="149"/>
      <c r="F31" s="149"/>
      <c r="G31" s="149"/>
      <c r="H31" s="136"/>
      <c r="I31" s="312"/>
      <c r="J31" s="313"/>
      <c r="K31" s="314"/>
      <c r="L31" s="24"/>
    </row>
    <row r="32" spans="1:12">
      <c r="A32" s="148"/>
      <c r="B32" s="149"/>
      <c r="C32" s="149"/>
      <c r="D32" s="149"/>
      <c r="E32" s="149"/>
      <c r="F32" s="149"/>
      <c r="G32" s="149"/>
      <c r="H32" s="136"/>
      <c r="I32" s="312"/>
      <c r="J32" s="313"/>
      <c r="K32" s="314"/>
      <c r="L32" s="24"/>
    </row>
    <row r="33" spans="1:12">
      <c r="A33" s="148"/>
      <c r="B33" s="149"/>
      <c r="C33" s="149"/>
      <c r="D33" s="149"/>
      <c r="E33" s="149"/>
      <c r="F33" s="149"/>
      <c r="G33" s="149"/>
      <c r="H33" s="136"/>
      <c r="I33" s="312"/>
      <c r="J33" s="313"/>
      <c r="K33" s="314"/>
      <c r="L33" s="24"/>
    </row>
    <row r="34" spans="1:12">
      <c r="A34" s="148"/>
      <c r="B34" s="149"/>
      <c r="C34" s="149"/>
      <c r="D34" s="149"/>
      <c r="E34" s="149"/>
      <c r="F34" s="149"/>
      <c r="G34" s="149"/>
      <c r="H34" s="136"/>
      <c r="I34" s="312"/>
      <c r="J34" s="313"/>
      <c r="K34" s="314"/>
      <c r="L34" s="24"/>
    </row>
    <row r="35" spans="1:12">
      <c r="A35" s="148"/>
      <c r="B35" s="149"/>
      <c r="C35" s="149"/>
      <c r="D35" s="149"/>
      <c r="E35" s="149"/>
      <c r="F35" s="149"/>
      <c r="G35" s="149"/>
      <c r="H35" s="136"/>
      <c r="I35" s="312"/>
      <c r="J35" s="313"/>
      <c r="K35" s="314"/>
      <c r="L35" s="24"/>
    </row>
    <row r="36" spans="1:12">
      <c r="A36" s="148"/>
      <c r="B36" s="149"/>
      <c r="C36" s="149"/>
      <c r="D36" s="149"/>
      <c r="E36" s="149"/>
      <c r="F36" s="149"/>
      <c r="G36" s="149"/>
      <c r="H36" s="136"/>
      <c r="I36" s="312"/>
      <c r="J36" s="313"/>
      <c r="K36" s="314"/>
      <c r="L36" s="24"/>
    </row>
    <row r="37" spans="1:12">
      <c r="A37" s="148"/>
      <c r="B37" s="149"/>
      <c r="C37" s="149"/>
      <c r="D37" s="149"/>
      <c r="E37" s="149"/>
      <c r="F37" s="149"/>
      <c r="G37" s="149"/>
      <c r="H37" s="136"/>
      <c r="I37" s="312"/>
      <c r="J37" s="313"/>
      <c r="K37" s="314"/>
      <c r="L37" s="24"/>
    </row>
    <row r="38" spans="1:12">
      <c r="A38" s="148"/>
      <c r="B38" s="149"/>
      <c r="C38" s="149"/>
      <c r="D38" s="149"/>
      <c r="E38" s="149"/>
      <c r="F38" s="149"/>
      <c r="G38" s="149"/>
      <c r="H38" s="136"/>
      <c r="I38" s="312"/>
      <c r="J38" s="313"/>
      <c r="K38" s="314"/>
      <c r="L38" s="24"/>
    </row>
    <row r="39" spans="1:12">
      <c r="A39" s="148"/>
      <c r="B39" s="149"/>
      <c r="C39" s="149"/>
      <c r="D39" s="149"/>
      <c r="E39" s="149"/>
      <c r="F39" s="149"/>
      <c r="G39" s="149"/>
      <c r="H39" s="136"/>
      <c r="I39" s="312"/>
      <c r="J39" s="313"/>
      <c r="K39" s="314"/>
      <c r="L39" s="24"/>
    </row>
    <row r="40" spans="1:12" ht="12.75" customHeight="1">
      <c r="A40" s="132" t="s">
        <v>93</v>
      </c>
      <c r="B40" s="133"/>
      <c r="C40" s="317" t="s">
        <v>94</v>
      </c>
      <c r="D40" s="287"/>
      <c r="E40" s="287"/>
      <c r="F40" s="287"/>
      <c r="G40" s="287"/>
      <c r="H40" s="287"/>
      <c r="I40" s="287"/>
      <c r="J40" s="287"/>
      <c r="K40" s="288"/>
      <c r="L40" s="16"/>
    </row>
    <row r="41" spans="1:12" ht="12.75" customHeight="1">
      <c r="A41" s="104" t="s">
        <v>13</v>
      </c>
      <c r="B41" s="112"/>
      <c r="C41" s="123" t="s">
        <v>86</v>
      </c>
      <c r="D41" s="124"/>
      <c r="E41" s="124"/>
      <c r="F41" s="124"/>
      <c r="G41" s="124"/>
      <c r="H41" s="124"/>
      <c r="I41" s="124"/>
      <c r="J41" s="124"/>
      <c r="K41" s="125"/>
      <c r="L41" s="21"/>
    </row>
    <row r="42" spans="1:12" ht="12.75" customHeight="1">
      <c r="A42" s="113"/>
      <c r="B42" s="114"/>
      <c r="C42" s="126"/>
      <c r="D42" s="127"/>
      <c r="E42" s="127"/>
      <c r="F42" s="127"/>
      <c r="G42" s="127"/>
      <c r="H42" s="127"/>
      <c r="I42" s="127"/>
      <c r="J42" s="127"/>
      <c r="K42" s="128"/>
      <c r="L42" s="21"/>
    </row>
    <row r="43" spans="1:12" ht="12.75" customHeight="1">
      <c r="A43" s="104" t="s">
        <v>95</v>
      </c>
      <c r="B43" s="112"/>
      <c r="C43" s="25"/>
      <c r="D43" s="301" t="s">
        <v>110</v>
      </c>
      <c r="E43" s="301"/>
      <c r="F43" s="302"/>
      <c r="G43" s="132" t="s">
        <v>96</v>
      </c>
      <c r="H43" s="134"/>
      <c r="I43" s="299"/>
      <c r="J43" s="300"/>
      <c r="K43" s="30" t="s">
        <v>97</v>
      </c>
    </row>
    <row r="44" spans="1:12" ht="12.75" customHeight="1">
      <c r="A44" s="123" t="s">
        <v>98</v>
      </c>
      <c r="B44" s="315"/>
      <c r="C44" s="315"/>
      <c r="D44" s="315"/>
      <c r="E44" s="315"/>
      <c r="F44" s="315"/>
      <c r="G44" s="315"/>
      <c r="H44" s="315"/>
      <c r="I44" s="315"/>
      <c r="J44" s="315"/>
      <c r="K44" s="316"/>
    </row>
    <row r="45" spans="1:12" ht="12.75" customHeight="1">
      <c r="A45" s="293" t="s">
        <v>99</v>
      </c>
      <c r="B45" s="297" t="s">
        <v>100</v>
      </c>
      <c r="C45" s="306"/>
      <c r="D45" s="307"/>
      <c r="E45" s="307"/>
      <c r="F45" s="307"/>
      <c r="G45" s="307"/>
      <c r="H45" s="307"/>
      <c r="I45" s="307"/>
      <c r="J45" s="307"/>
      <c r="K45" s="308"/>
      <c r="L45" s="3"/>
    </row>
    <row r="46" spans="1:12">
      <c r="A46" s="293"/>
      <c r="B46" s="298"/>
      <c r="C46" s="278"/>
      <c r="D46" s="279"/>
      <c r="E46" s="279"/>
      <c r="F46" s="279"/>
      <c r="G46" s="279"/>
      <c r="H46" s="279"/>
      <c r="I46" s="279"/>
      <c r="J46" s="279"/>
      <c r="K46" s="280"/>
      <c r="L46" s="3"/>
    </row>
    <row r="47" spans="1:12" ht="6" customHeight="1">
      <c r="A47" s="293"/>
      <c r="B47" s="27"/>
      <c r="C47" s="278"/>
      <c r="D47" s="279"/>
      <c r="E47" s="279"/>
      <c r="F47" s="279"/>
      <c r="G47" s="279"/>
      <c r="H47" s="279"/>
      <c r="I47" s="279"/>
      <c r="J47" s="279"/>
      <c r="K47" s="280"/>
      <c r="L47" s="3"/>
    </row>
    <row r="48" spans="1:12" ht="31.5">
      <c r="A48" s="293"/>
      <c r="B48" s="28" t="s">
        <v>101</v>
      </c>
      <c r="C48" s="281"/>
      <c r="D48" s="282"/>
      <c r="E48" s="282"/>
      <c r="F48" s="282"/>
      <c r="G48" s="282"/>
      <c r="H48" s="282"/>
      <c r="I48" s="282"/>
      <c r="J48" s="282"/>
      <c r="K48" s="283"/>
      <c r="L48" s="3"/>
    </row>
    <row r="49" spans="1:14" ht="12.75" customHeight="1">
      <c r="A49" s="293"/>
      <c r="B49" s="290" t="s">
        <v>102</v>
      </c>
      <c r="C49" s="275"/>
      <c r="D49" s="276"/>
      <c r="E49" s="276"/>
      <c r="F49" s="276"/>
      <c r="G49" s="276"/>
      <c r="H49" s="276"/>
      <c r="I49" s="276"/>
      <c r="J49" s="276"/>
      <c r="K49" s="277"/>
      <c r="L49" s="3"/>
    </row>
    <row r="50" spans="1:14" ht="12.75" customHeight="1">
      <c r="A50" s="293"/>
      <c r="B50" s="291"/>
      <c r="C50" s="278"/>
      <c r="D50" s="279"/>
      <c r="E50" s="279"/>
      <c r="F50" s="279"/>
      <c r="G50" s="279"/>
      <c r="H50" s="279"/>
      <c r="I50" s="279"/>
      <c r="J50" s="279"/>
      <c r="K50" s="280"/>
      <c r="L50" s="3"/>
    </row>
    <row r="51" spans="1:14">
      <c r="A51" s="293"/>
      <c r="B51" s="291"/>
      <c r="C51" s="281"/>
      <c r="D51" s="282"/>
      <c r="E51" s="282"/>
      <c r="F51" s="282"/>
      <c r="G51" s="282"/>
      <c r="H51" s="282"/>
      <c r="I51" s="282"/>
      <c r="J51" s="282"/>
      <c r="K51" s="283"/>
      <c r="L51" s="3"/>
    </row>
    <row r="52" spans="1:14">
      <c r="A52" s="293"/>
      <c r="B52" s="290" t="s">
        <v>103</v>
      </c>
      <c r="C52" s="278"/>
      <c r="D52" s="279"/>
      <c r="E52" s="279"/>
      <c r="F52" s="279"/>
      <c r="G52" s="279"/>
      <c r="H52" s="279"/>
      <c r="I52" s="279"/>
      <c r="J52" s="279"/>
      <c r="K52" s="280"/>
      <c r="L52" s="3"/>
    </row>
    <row r="53" spans="1:14">
      <c r="A53" s="293"/>
      <c r="B53" s="291"/>
      <c r="C53" s="278"/>
      <c r="D53" s="279"/>
      <c r="E53" s="279"/>
      <c r="F53" s="279"/>
      <c r="G53" s="279"/>
      <c r="H53" s="279"/>
      <c r="I53" s="279"/>
      <c r="J53" s="279"/>
      <c r="K53" s="280"/>
      <c r="L53" s="3"/>
    </row>
    <row r="54" spans="1:14">
      <c r="A54" s="294"/>
      <c r="B54" s="292"/>
      <c r="C54" s="284"/>
      <c r="D54" s="285"/>
      <c r="E54" s="285"/>
      <c r="F54" s="285"/>
      <c r="G54" s="285"/>
      <c r="H54" s="285"/>
      <c r="I54" s="285"/>
      <c r="J54" s="285"/>
      <c r="K54" s="286"/>
      <c r="L54" s="3"/>
    </row>
    <row r="55" spans="1:14">
      <c r="A55" s="295" t="s">
        <v>104</v>
      </c>
      <c r="B55" s="296"/>
      <c r="C55" s="287" t="s">
        <v>94</v>
      </c>
      <c r="D55" s="287"/>
      <c r="E55" s="287"/>
      <c r="F55" s="287"/>
      <c r="G55" s="287"/>
      <c r="H55" s="287"/>
      <c r="I55" s="287"/>
      <c r="J55" s="287"/>
      <c r="K55" s="288"/>
    </row>
    <row r="56" spans="1:14">
      <c r="A56" s="295" t="s">
        <v>106</v>
      </c>
      <c r="B56" s="296"/>
      <c r="C56" s="26" t="s">
        <v>108</v>
      </c>
      <c r="D56" s="26"/>
      <c r="E56" s="29"/>
      <c r="F56" s="26"/>
      <c r="H56" s="22"/>
      <c r="I56" s="22"/>
      <c r="J56" s="3"/>
      <c r="K56" s="4"/>
    </row>
    <row r="57" spans="1:14" ht="12.75" customHeight="1">
      <c r="A57" s="110" t="s">
        <v>105</v>
      </c>
      <c r="B57" s="305"/>
      <c r="C57" s="138"/>
      <c r="D57" s="130"/>
      <c r="E57" s="130"/>
      <c r="F57" s="130"/>
      <c r="G57" s="130"/>
      <c r="H57" s="130"/>
      <c r="I57" s="130"/>
      <c r="J57" s="130"/>
      <c r="K57" s="105"/>
      <c r="L57" s="3"/>
      <c r="N57" s="3"/>
    </row>
    <row r="58" spans="1:14">
      <c r="A58" s="110"/>
      <c r="B58" s="305"/>
      <c r="C58" s="106"/>
      <c r="D58" s="289"/>
      <c r="E58" s="289"/>
      <c r="F58" s="289"/>
      <c r="G58" s="289"/>
      <c r="H58" s="289"/>
      <c r="I58" s="289"/>
      <c r="J58" s="289"/>
      <c r="K58" s="107"/>
      <c r="L58" s="3"/>
    </row>
    <row r="59" spans="1:14" ht="6" customHeight="1">
      <c r="A59" s="2"/>
      <c r="B59" s="4"/>
      <c r="C59" s="106"/>
      <c r="D59" s="289"/>
      <c r="E59" s="289"/>
      <c r="F59" s="289"/>
      <c r="G59" s="289"/>
      <c r="H59" s="289"/>
      <c r="I59" s="289"/>
      <c r="J59" s="289"/>
      <c r="K59" s="107"/>
      <c r="L59" s="3"/>
    </row>
    <row r="60" spans="1:14" ht="12.75" customHeight="1">
      <c r="A60" s="271" t="s">
        <v>107</v>
      </c>
      <c r="B60" s="272"/>
      <c r="C60" s="106"/>
      <c r="D60" s="289"/>
      <c r="E60" s="289"/>
      <c r="F60" s="289"/>
      <c r="G60" s="289"/>
      <c r="H60" s="289"/>
      <c r="I60" s="289"/>
      <c r="J60" s="289"/>
      <c r="K60" s="107"/>
      <c r="L60" s="3"/>
    </row>
    <row r="61" spans="1:14">
      <c r="A61" s="271"/>
      <c r="B61" s="272"/>
      <c r="C61" s="106"/>
      <c r="D61" s="289"/>
      <c r="E61" s="289"/>
      <c r="F61" s="289"/>
      <c r="G61" s="289"/>
      <c r="H61" s="289"/>
      <c r="I61" s="289"/>
      <c r="J61" s="289"/>
      <c r="K61" s="107"/>
      <c r="L61" s="3"/>
    </row>
    <row r="62" spans="1:14">
      <c r="A62" s="273"/>
      <c r="B62" s="274"/>
      <c r="C62" s="108"/>
      <c r="D62" s="131"/>
      <c r="E62" s="131"/>
      <c r="F62" s="131"/>
      <c r="G62" s="131"/>
      <c r="H62" s="131"/>
      <c r="I62" s="131"/>
      <c r="J62" s="131"/>
      <c r="K62" s="109"/>
      <c r="L62" s="3"/>
    </row>
    <row r="63" spans="1:14">
      <c r="E63" s="3"/>
    </row>
  </sheetData>
  <mergeCells count="34">
    <mergeCell ref="I43:J43"/>
    <mergeCell ref="D43:F43"/>
    <mergeCell ref="C7:D7"/>
    <mergeCell ref="I7:K7"/>
    <mergeCell ref="A57:B58"/>
    <mergeCell ref="C45:K48"/>
    <mergeCell ref="G43:H43"/>
    <mergeCell ref="I9:K9"/>
    <mergeCell ref="I10:K39"/>
    <mergeCell ref="A44:K44"/>
    <mergeCell ref="A41:B42"/>
    <mergeCell ref="C41:K42"/>
    <mergeCell ref="A8:B8"/>
    <mergeCell ref="A40:B40"/>
    <mergeCell ref="C40:K40"/>
    <mergeCell ref="A43:B43"/>
    <mergeCell ref="A60:B62"/>
    <mergeCell ref="C49:K51"/>
    <mergeCell ref="C52:K54"/>
    <mergeCell ref="C55:K55"/>
    <mergeCell ref="C57:K62"/>
    <mergeCell ref="B52:B54"/>
    <mergeCell ref="A45:A54"/>
    <mergeCell ref="A55:B55"/>
    <mergeCell ref="A56:B56"/>
    <mergeCell ref="B45:B46"/>
    <mergeCell ref="B49:B51"/>
    <mergeCell ref="A10:G39"/>
    <mergeCell ref="H10:H39"/>
    <mergeCell ref="A3:K3"/>
    <mergeCell ref="A5:B7"/>
    <mergeCell ref="C5:K6"/>
    <mergeCell ref="C8:K8"/>
    <mergeCell ref="A9:G9"/>
  </mergeCells>
  <phoneticPr fontId="2"/>
  <pageMargins left="0.78740157480314965" right="0.78740157480314965" top="0.59055118110236227" bottom="0.31496062992125984" header="0" footer="0"/>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1"/>
  <sheetViews>
    <sheetView view="pageBreakPreview" zoomScale="77" zoomScaleNormal="100" workbookViewId="0">
      <selection activeCell="J53" sqref="J53"/>
    </sheetView>
  </sheetViews>
  <sheetFormatPr defaultRowHeight="12.75"/>
  <cols>
    <col min="1" max="1" width="5.125" style="35" customWidth="1"/>
    <col min="2" max="2" width="9.125" style="35" customWidth="1"/>
    <col min="3" max="3" width="5.5" style="35" customWidth="1"/>
    <col min="4" max="4" width="38.125" style="35" customWidth="1"/>
    <col min="5" max="5" width="7.75" style="35" customWidth="1"/>
    <col min="6" max="6" width="7.5" style="35" customWidth="1"/>
    <col min="7" max="7" width="3.75" style="35" customWidth="1"/>
    <col min="8" max="16384" width="9" style="35"/>
  </cols>
  <sheetData>
    <row r="1" spans="1:7">
      <c r="A1" s="35" t="s">
        <v>112</v>
      </c>
    </row>
    <row r="2" spans="1:7" ht="12.75" customHeight="1">
      <c r="A2" s="36" t="s">
        <v>21</v>
      </c>
      <c r="B2" s="36"/>
      <c r="C2" s="36"/>
      <c r="D2" s="36"/>
      <c r="E2" s="181" t="s">
        <v>22</v>
      </c>
      <c r="F2" s="181"/>
      <c r="G2" s="181"/>
    </row>
    <row r="3" spans="1:7" ht="18.75" customHeight="1" thickBot="1">
      <c r="A3" s="37"/>
      <c r="B3" s="179" t="s">
        <v>23</v>
      </c>
      <c r="C3" s="180"/>
      <c r="D3" s="38" t="s">
        <v>26</v>
      </c>
      <c r="E3" s="179" t="s">
        <v>63</v>
      </c>
      <c r="F3" s="182"/>
      <c r="G3" s="180"/>
    </row>
    <row r="4" spans="1:7">
      <c r="A4" s="160" t="s">
        <v>113</v>
      </c>
      <c r="B4" s="163" t="s">
        <v>25</v>
      </c>
      <c r="C4" s="164"/>
      <c r="D4" s="39"/>
      <c r="E4" s="186"/>
      <c r="F4" s="187"/>
      <c r="G4" s="188"/>
    </row>
    <row r="5" spans="1:7">
      <c r="A5" s="161"/>
      <c r="B5" s="165"/>
      <c r="C5" s="164"/>
      <c r="D5" s="40"/>
      <c r="E5" s="189"/>
      <c r="F5" s="190"/>
      <c r="G5" s="191"/>
    </row>
    <row r="6" spans="1:7">
      <c r="A6" s="161"/>
      <c r="B6" s="165"/>
      <c r="C6" s="168"/>
      <c r="D6" s="41"/>
      <c r="E6" s="189"/>
      <c r="F6" s="190"/>
      <c r="G6" s="191"/>
    </row>
    <row r="7" spans="1:7">
      <c r="A7" s="161"/>
      <c r="B7" s="165"/>
      <c r="C7" s="164"/>
      <c r="D7" s="40"/>
      <c r="E7" s="189"/>
      <c r="F7" s="190"/>
      <c r="G7" s="191"/>
    </row>
    <row r="8" spans="1:7">
      <c r="A8" s="161"/>
      <c r="B8" s="165"/>
      <c r="C8" s="164"/>
      <c r="D8" s="42"/>
      <c r="E8" s="176"/>
      <c r="F8" s="177"/>
      <c r="G8" s="178"/>
    </row>
    <row r="9" spans="1:7">
      <c r="A9" s="161"/>
      <c r="B9" s="165"/>
      <c r="C9" s="164"/>
      <c r="D9" s="42"/>
      <c r="E9" s="176"/>
      <c r="F9" s="177"/>
      <c r="G9" s="178"/>
    </row>
    <row r="10" spans="1:7">
      <c r="A10" s="161"/>
      <c r="B10" s="165"/>
      <c r="C10" s="164"/>
      <c r="D10" s="42"/>
      <c r="E10" s="176"/>
      <c r="F10" s="177"/>
      <c r="G10" s="178"/>
    </row>
    <row r="11" spans="1:7">
      <c r="A11" s="161"/>
      <c r="B11" s="165"/>
      <c r="C11" s="164"/>
      <c r="D11" s="42"/>
      <c r="E11" s="176"/>
      <c r="F11" s="177"/>
      <c r="G11" s="178"/>
    </row>
    <row r="12" spans="1:7">
      <c r="A12" s="161"/>
      <c r="B12" s="166"/>
      <c r="C12" s="167"/>
      <c r="D12" s="43"/>
      <c r="E12" s="183"/>
      <c r="F12" s="184"/>
      <c r="G12" s="185"/>
    </row>
    <row r="13" spans="1:7" ht="12.75" customHeight="1">
      <c r="A13" s="161"/>
      <c r="B13" s="163" t="s">
        <v>32</v>
      </c>
      <c r="C13" s="164"/>
      <c r="D13" s="44"/>
      <c r="E13" s="173"/>
      <c r="F13" s="174"/>
      <c r="G13" s="175"/>
    </row>
    <row r="14" spans="1:7">
      <c r="A14" s="161"/>
      <c r="B14" s="165"/>
      <c r="C14" s="164"/>
      <c r="D14" s="42"/>
      <c r="E14" s="176"/>
      <c r="F14" s="177"/>
      <c r="G14" s="178"/>
    </row>
    <row r="15" spans="1:7">
      <c r="A15" s="161"/>
      <c r="B15" s="165"/>
      <c r="C15" s="164"/>
      <c r="D15" s="45"/>
      <c r="E15" s="176"/>
      <c r="F15" s="177"/>
      <c r="G15" s="178"/>
    </row>
    <row r="16" spans="1:7">
      <c r="A16" s="161"/>
      <c r="B16" s="165"/>
      <c r="C16" s="164"/>
      <c r="D16" s="39"/>
      <c r="E16" s="203"/>
      <c r="F16" s="204"/>
      <c r="G16" s="205"/>
    </row>
    <row r="17" spans="1:12">
      <c r="A17" s="161"/>
      <c r="B17" s="165"/>
      <c r="C17" s="164"/>
      <c r="D17" s="40"/>
      <c r="E17" s="189"/>
      <c r="F17" s="190"/>
      <c r="G17" s="191"/>
    </row>
    <row r="18" spans="1:12">
      <c r="A18" s="161"/>
      <c r="B18" s="165"/>
      <c r="C18" s="164"/>
      <c r="D18" s="40"/>
      <c r="E18" s="189"/>
      <c r="F18" s="190"/>
      <c r="G18" s="191"/>
    </row>
    <row r="19" spans="1:12">
      <c r="A19" s="161"/>
      <c r="B19" s="166"/>
      <c r="C19" s="167"/>
      <c r="D19" s="43"/>
      <c r="E19" s="183"/>
      <c r="F19" s="184"/>
      <c r="G19" s="185"/>
    </row>
    <row r="20" spans="1:12">
      <c r="A20" s="161"/>
      <c r="B20" s="255" t="s">
        <v>111</v>
      </c>
      <c r="C20" s="318"/>
      <c r="D20" s="46"/>
      <c r="E20" s="173"/>
      <c r="F20" s="174"/>
      <c r="G20" s="175"/>
    </row>
    <row r="21" spans="1:12">
      <c r="A21" s="161"/>
      <c r="B21" s="165"/>
      <c r="C21" s="164"/>
      <c r="D21" s="42"/>
      <c r="E21" s="176"/>
      <c r="F21" s="177"/>
      <c r="G21" s="178"/>
    </row>
    <row r="22" spans="1:12">
      <c r="A22" s="161"/>
      <c r="B22" s="165"/>
      <c r="C22" s="164"/>
      <c r="D22" s="42"/>
      <c r="E22" s="176"/>
      <c r="F22" s="177"/>
      <c r="G22" s="178"/>
    </row>
    <row r="23" spans="1:12">
      <c r="A23" s="161"/>
      <c r="B23" s="165"/>
      <c r="C23" s="164"/>
      <c r="D23" s="39"/>
      <c r="E23" s="176"/>
      <c r="F23" s="177"/>
      <c r="G23" s="178"/>
    </row>
    <row r="24" spans="1:12">
      <c r="A24" s="161"/>
      <c r="B24" s="165"/>
      <c r="C24" s="164"/>
      <c r="D24" s="40"/>
      <c r="E24" s="189"/>
      <c r="F24" s="190"/>
      <c r="G24" s="191"/>
    </row>
    <row r="25" spans="1:12">
      <c r="A25" s="161"/>
      <c r="B25" s="165"/>
      <c r="C25" s="164"/>
      <c r="D25" s="42"/>
      <c r="E25" s="203"/>
      <c r="F25" s="204"/>
      <c r="G25" s="205"/>
      <c r="I25" s="215" t="s">
        <v>137</v>
      </c>
      <c r="J25" s="215"/>
      <c r="K25" s="215"/>
      <c r="L25" s="215"/>
    </row>
    <row r="26" spans="1:12">
      <c r="A26" s="161"/>
      <c r="B26" s="166"/>
      <c r="C26" s="167"/>
      <c r="D26" s="47"/>
      <c r="E26" s="209"/>
      <c r="F26" s="210"/>
      <c r="G26" s="211"/>
      <c r="I26" s="98">
        <f>IF(F48=0,0,SUM(E20:G26)/F48)</f>
        <v>0</v>
      </c>
      <c r="J26" s="71" t="s">
        <v>138</v>
      </c>
    </row>
    <row r="27" spans="1:12">
      <c r="A27" s="161"/>
      <c r="B27" s="165" t="s">
        <v>34</v>
      </c>
      <c r="C27" s="164"/>
      <c r="D27" s="46"/>
      <c r="E27" s="173"/>
      <c r="F27" s="174"/>
      <c r="G27" s="175"/>
    </row>
    <row r="28" spans="1:12">
      <c r="A28" s="161"/>
      <c r="B28" s="165"/>
      <c r="C28" s="164"/>
      <c r="D28" s="42"/>
      <c r="E28" s="176"/>
      <c r="F28" s="177"/>
      <c r="G28" s="178"/>
    </row>
    <row r="29" spans="1:12">
      <c r="A29" s="161"/>
      <c r="B29" s="165"/>
      <c r="C29" s="164"/>
      <c r="D29" s="39"/>
      <c r="E29" s="206"/>
      <c r="F29" s="207"/>
      <c r="G29" s="208"/>
    </row>
    <row r="30" spans="1:12">
      <c r="A30" s="161"/>
      <c r="B30" s="165"/>
      <c r="C30" s="164"/>
      <c r="D30" s="40"/>
      <c r="E30" s="189"/>
      <c r="F30" s="190"/>
      <c r="G30" s="191"/>
    </row>
    <row r="31" spans="1:12">
      <c r="A31" s="161"/>
      <c r="B31" s="165"/>
      <c r="C31" s="164"/>
      <c r="D31" s="40"/>
      <c r="E31" s="189"/>
      <c r="F31" s="190"/>
      <c r="G31" s="191"/>
    </row>
    <row r="32" spans="1:12">
      <c r="A32" s="161"/>
      <c r="B32" s="165"/>
      <c r="C32" s="164"/>
      <c r="D32" s="40"/>
      <c r="E32" s="189"/>
      <c r="F32" s="190"/>
      <c r="G32" s="191"/>
    </row>
    <row r="33" spans="1:14">
      <c r="A33" s="161"/>
      <c r="B33" s="166"/>
      <c r="C33" s="167"/>
      <c r="D33" s="43"/>
      <c r="E33" s="183"/>
      <c r="F33" s="184"/>
      <c r="G33" s="185"/>
    </row>
    <row r="34" spans="1:14">
      <c r="A34" s="161"/>
      <c r="B34" s="165" t="s">
        <v>35</v>
      </c>
      <c r="C34" s="164"/>
      <c r="D34" s="48"/>
      <c r="E34" s="203"/>
      <c r="F34" s="204"/>
      <c r="G34" s="205"/>
    </row>
    <row r="35" spans="1:14">
      <c r="A35" s="161"/>
      <c r="B35" s="165"/>
      <c r="C35" s="168"/>
      <c r="D35" s="41"/>
      <c r="E35" s="189"/>
      <c r="F35" s="190"/>
      <c r="G35" s="191"/>
    </row>
    <row r="36" spans="1:14">
      <c r="A36" s="161"/>
      <c r="B36" s="166"/>
      <c r="C36" s="167"/>
      <c r="D36" s="43"/>
      <c r="E36" s="183"/>
      <c r="F36" s="184"/>
      <c r="G36" s="185"/>
    </row>
    <row r="37" spans="1:14">
      <c r="A37" s="161"/>
      <c r="B37" s="165" t="s">
        <v>36</v>
      </c>
      <c r="C37" s="164"/>
      <c r="D37" s="46"/>
      <c r="E37" s="173"/>
      <c r="F37" s="174"/>
      <c r="G37" s="175"/>
    </row>
    <row r="38" spans="1:14">
      <c r="A38" s="161"/>
      <c r="B38" s="166"/>
      <c r="C38" s="167"/>
      <c r="D38" s="43"/>
      <c r="E38" s="183"/>
      <c r="F38" s="184"/>
      <c r="G38" s="185"/>
    </row>
    <row r="39" spans="1:14">
      <c r="A39" s="161"/>
      <c r="B39" s="319" t="s">
        <v>37</v>
      </c>
      <c r="C39" s="318"/>
      <c r="D39" s="46"/>
      <c r="E39" s="173"/>
      <c r="F39" s="174"/>
      <c r="G39" s="175"/>
    </row>
    <row r="40" spans="1:14">
      <c r="A40" s="161"/>
      <c r="B40" s="165"/>
      <c r="C40" s="164"/>
      <c r="D40" s="39"/>
      <c r="E40" s="203"/>
      <c r="F40" s="204"/>
      <c r="G40" s="205"/>
    </row>
    <row r="41" spans="1:14">
      <c r="A41" s="161"/>
      <c r="B41" s="165"/>
      <c r="C41" s="164"/>
      <c r="D41" s="40"/>
      <c r="E41" s="189"/>
      <c r="F41" s="190"/>
      <c r="G41" s="191"/>
    </row>
    <row r="42" spans="1:14" ht="12.75" customHeight="1">
      <c r="A42" s="161"/>
      <c r="B42" s="320" t="s">
        <v>38</v>
      </c>
      <c r="C42" s="321"/>
      <c r="D42" s="40"/>
      <c r="E42" s="189"/>
      <c r="F42" s="190"/>
      <c r="G42" s="191"/>
    </row>
    <row r="43" spans="1:14" ht="12.75" customHeight="1">
      <c r="A43" s="161"/>
      <c r="B43" s="220"/>
      <c r="C43" s="222"/>
      <c r="D43" s="39"/>
      <c r="E43" s="203"/>
      <c r="F43" s="204"/>
      <c r="G43" s="205"/>
      <c r="I43" s="216" t="s">
        <v>139</v>
      </c>
      <c r="J43" s="216"/>
      <c r="K43" s="216"/>
      <c r="L43" s="216"/>
      <c r="M43" s="216"/>
      <c r="N43" s="216"/>
    </row>
    <row r="44" spans="1:14">
      <c r="A44" s="161"/>
      <c r="B44" s="322"/>
      <c r="C44" s="323"/>
      <c r="D44" s="84"/>
      <c r="E44" s="209"/>
      <c r="F44" s="210"/>
      <c r="G44" s="211"/>
      <c r="I44" s="98">
        <f>IF(F48=0,0,SUM(E42:G44)/F48)</f>
        <v>0</v>
      </c>
      <c r="J44" s="71" t="s">
        <v>148</v>
      </c>
    </row>
    <row r="45" spans="1:14">
      <c r="A45" s="161"/>
      <c r="B45" s="165" t="s">
        <v>40</v>
      </c>
      <c r="C45" s="164"/>
      <c r="D45" s="46"/>
      <c r="E45" s="173"/>
      <c r="F45" s="174"/>
      <c r="G45" s="175"/>
    </row>
    <row r="46" spans="1:14">
      <c r="A46" s="161"/>
      <c r="B46" s="165"/>
      <c r="C46" s="164"/>
      <c r="D46" s="42"/>
      <c r="E46" s="176"/>
      <c r="F46" s="177"/>
      <c r="G46" s="178"/>
      <c r="I46" s="216" t="s">
        <v>141</v>
      </c>
      <c r="J46" s="216"/>
      <c r="K46" s="216"/>
      <c r="L46" s="216"/>
      <c r="M46" s="216"/>
      <c r="N46" s="216"/>
    </row>
    <row r="47" spans="1:14">
      <c r="A47" s="161"/>
      <c r="B47" s="166"/>
      <c r="C47" s="167"/>
      <c r="D47" s="43"/>
      <c r="E47" s="183"/>
      <c r="F47" s="184"/>
      <c r="G47" s="185"/>
      <c r="I47" s="98">
        <f>IF(F48=0,0,SUM(E45:G47)/F48)</f>
        <v>0</v>
      </c>
      <c r="J47" s="97">
        <f>SUM(E45:G47)</f>
        <v>0</v>
      </c>
      <c r="K47" s="71" t="s">
        <v>142</v>
      </c>
    </row>
    <row r="48" spans="1:14" ht="18.75" customHeight="1" thickBot="1">
      <c r="A48" s="162"/>
      <c r="B48" s="179" t="s">
        <v>30</v>
      </c>
      <c r="C48" s="182"/>
      <c r="D48" s="180"/>
      <c r="E48" s="53" t="s">
        <v>31</v>
      </c>
      <c r="F48" s="196">
        <f>SUM(E4:G47)</f>
        <v>0</v>
      </c>
      <c r="G48" s="197"/>
    </row>
    <row r="49" spans="1:7" ht="12.75" customHeight="1">
      <c r="A49" s="171" t="s">
        <v>114</v>
      </c>
      <c r="B49" s="165" t="s">
        <v>29</v>
      </c>
      <c r="C49" s="164"/>
      <c r="D49" s="92"/>
      <c r="E49" s="199"/>
      <c r="F49" s="199"/>
      <c r="G49" s="200"/>
    </row>
    <row r="50" spans="1:7" ht="12.75" customHeight="1">
      <c r="A50" s="171"/>
      <c r="B50" s="165"/>
      <c r="C50" s="164"/>
      <c r="D50" s="41"/>
      <c r="E50" s="190"/>
      <c r="F50" s="190"/>
      <c r="G50" s="201"/>
    </row>
    <row r="51" spans="1:7">
      <c r="A51" s="171"/>
      <c r="B51" s="165"/>
      <c r="C51" s="164"/>
      <c r="D51" s="41"/>
      <c r="E51" s="190"/>
      <c r="F51" s="190"/>
      <c r="G51" s="201"/>
    </row>
    <row r="52" spans="1:7">
      <c r="A52" s="171"/>
      <c r="B52" s="165"/>
      <c r="C52" s="164"/>
      <c r="D52" s="93"/>
      <c r="E52" s="190"/>
      <c r="F52" s="190"/>
      <c r="G52" s="201"/>
    </row>
    <row r="53" spans="1:7" ht="12.75" customHeight="1">
      <c r="A53" s="171"/>
      <c r="B53" s="165"/>
      <c r="C53" s="164"/>
      <c r="D53" s="41"/>
      <c r="E53" s="190"/>
      <c r="F53" s="190"/>
      <c r="G53" s="201"/>
    </row>
    <row r="54" spans="1:7">
      <c r="A54" s="171"/>
      <c r="B54" s="166"/>
      <c r="C54" s="167"/>
      <c r="D54" s="94"/>
      <c r="E54" s="184"/>
      <c r="F54" s="184"/>
      <c r="G54" s="202"/>
    </row>
    <row r="55" spans="1:7" ht="18.75" customHeight="1" thickBot="1">
      <c r="A55" s="172"/>
      <c r="B55" s="326" t="s">
        <v>28</v>
      </c>
      <c r="C55" s="327"/>
      <c r="D55" s="328"/>
      <c r="E55" s="155">
        <f>SUM(E49:G54)</f>
        <v>0</v>
      </c>
      <c r="F55" s="156"/>
      <c r="G55" s="157"/>
    </row>
    <row r="56" spans="1:7" ht="18.75" customHeight="1" thickTop="1">
      <c r="A56" s="54"/>
      <c r="B56" s="55"/>
      <c r="C56" s="56"/>
      <c r="D56" s="57" t="s">
        <v>27</v>
      </c>
      <c r="E56" s="58" t="s">
        <v>42</v>
      </c>
      <c r="F56" s="158">
        <f>F48+E55</f>
        <v>0</v>
      </c>
      <c r="G56" s="159"/>
    </row>
    <row r="57" spans="1:7" ht="12.75" customHeight="1">
      <c r="A57" s="324" t="s">
        <v>115</v>
      </c>
      <c r="B57" s="324"/>
      <c r="C57" s="324"/>
      <c r="D57" s="324"/>
      <c r="E57" s="324"/>
      <c r="F57" s="324"/>
      <c r="G57" s="324"/>
    </row>
    <row r="58" spans="1:7" ht="12.75" customHeight="1">
      <c r="A58" s="325"/>
      <c r="B58" s="325"/>
      <c r="C58" s="325"/>
      <c r="D58" s="325"/>
      <c r="E58" s="325"/>
      <c r="F58" s="325"/>
      <c r="G58" s="325"/>
    </row>
    <row r="59" spans="1:7">
      <c r="A59" s="325"/>
      <c r="B59" s="325"/>
      <c r="C59" s="325"/>
      <c r="D59" s="325"/>
      <c r="E59" s="325"/>
      <c r="F59" s="325"/>
      <c r="G59" s="325"/>
    </row>
    <row r="60" spans="1:7">
      <c r="A60" s="325"/>
      <c r="B60" s="325"/>
      <c r="C60" s="325"/>
      <c r="D60" s="325"/>
      <c r="E60" s="325"/>
      <c r="F60" s="325"/>
      <c r="G60" s="325"/>
    </row>
    <row r="61" spans="1:7">
      <c r="A61" s="325"/>
      <c r="B61" s="325"/>
      <c r="C61" s="325"/>
      <c r="D61" s="325"/>
      <c r="E61" s="325"/>
      <c r="F61" s="325"/>
      <c r="G61" s="325"/>
    </row>
  </sheetData>
  <mergeCells count="74">
    <mergeCell ref="I25:L25"/>
    <mergeCell ref="I43:N43"/>
    <mergeCell ref="I46:N46"/>
    <mergeCell ref="F56:G56"/>
    <mergeCell ref="E44:G44"/>
    <mergeCell ref="A57:G61"/>
    <mergeCell ref="A49:A55"/>
    <mergeCell ref="B49:C54"/>
    <mergeCell ref="E49:G49"/>
    <mergeCell ref="E50:G50"/>
    <mergeCell ref="E51:G51"/>
    <mergeCell ref="E52:G52"/>
    <mergeCell ref="E53:G53"/>
    <mergeCell ref="E54:G54"/>
    <mergeCell ref="B55:D55"/>
    <mergeCell ref="E55:G55"/>
    <mergeCell ref="B48:D48"/>
    <mergeCell ref="F48:G48"/>
    <mergeCell ref="E39:G39"/>
    <mergeCell ref="E40:G40"/>
    <mergeCell ref="E41:G41"/>
    <mergeCell ref="E42:G42"/>
    <mergeCell ref="E43:G43"/>
    <mergeCell ref="B45:C47"/>
    <mergeCell ref="E45:G45"/>
    <mergeCell ref="E46:G46"/>
    <mergeCell ref="E47:G47"/>
    <mergeCell ref="B39:C41"/>
    <mergeCell ref="B42:C44"/>
    <mergeCell ref="B34:C36"/>
    <mergeCell ref="E34:G34"/>
    <mergeCell ref="E35:G35"/>
    <mergeCell ref="E36:G36"/>
    <mergeCell ref="B37:C38"/>
    <mergeCell ref="E37:G37"/>
    <mergeCell ref="E38:G38"/>
    <mergeCell ref="B27:C33"/>
    <mergeCell ref="E27:G27"/>
    <mergeCell ref="E28:G28"/>
    <mergeCell ref="E29:G29"/>
    <mergeCell ref="E30:G30"/>
    <mergeCell ref="E31:G31"/>
    <mergeCell ref="E32:G32"/>
    <mergeCell ref="E33:G33"/>
    <mergeCell ref="E19:G19"/>
    <mergeCell ref="B20:C26"/>
    <mergeCell ref="E20:G20"/>
    <mergeCell ref="E21:G21"/>
    <mergeCell ref="E22:G22"/>
    <mergeCell ref="E23:G23"/>
    <mergeCell ref="E24:G24"/>
    <mergeCell ref="E25:G25"/>
    <mergeCell ref="E26:G26"/>
    <mergeCell ref="E14:G14"/>
    <mergeCell ref="E15:G15"/>
    <mergeCell ref="E16:G16"/>
    <mergeCell ref="E17:G17"/>
    <mergeCell ref="E18:G18"/>
    <mergeCell ref="E2:G2"/>
    <mergeCell ref="B3:C3"/>
    <mergeCell ref="E3:G3"/>
    <mergeCell ref="A4:A48"/>
    <mergeCell ref="B4:C12"/>
    <mergeCell ref="E4:G4"/>
    <mergeCell ref="E5:G5"/>
    <mergeCell ref="E6:G6"/>
    <mergeCell ref="E7:G7"/>
    <mergeCell ref="E8:G8"/>
    <mergeCell ref="E9:G9"/>
    <mergeCell ref="E10:G10"/>
    <mergeCell ref="E11:G11"/>
    <mergeCell ref="E12:G12"/>
    <mergeCell ref="B13:C19"/>
    <mergeCell ref="E13:G13"/>
  </mergeCells>
  <phoneticPr fontId="2"/>
  <conditionalFormatting sqref="I26">
    <cfRule type="cellIs" dxfId="8" priority="9" operator="greaterThan">
      <formula>0.3</formula>
    </cfRule>
  </conditionalFormatting>
  <conditionalFormatting sqref="I44">
    <cfRule type="cellIs" dxfId="7" priority="4" operator="greaterThan">
      <formula>0.1</formula>
    </cfRule>
    <cfRule type="cellIs" dxfId="6" priority="8" operator="greaterThan">
      <formula>0.1</formula>
    </cfRule>
  </conditionalFormatting>
  <conditionalFormatting sqref="I47">
    <cfRule type="cellIs" dxfId="5" priority="5" operator="greaterThan">
      <formula>0.1</formula>
    </cfRule>
    <cfRule type="cellIs" dxfId="4" priority="7" operator="greaterThan">
      <formula>0.1</formula>
    </cfRule>
  </conditionalFormatting>
  <conditionalFormatting sqref="J47">
    <cfRule type="cellIs" dxfId="3" priority="6" operator="greaterThan">
      <formula>200000</formula>
    </cfRule>
  </conditionalFormatting>
  <conditionalFormatting sqref="E44:G44">
    <cfRule type="cellIs" dxfId="2" priority="3" operator="greaterThan">
      <formula>50000</formula>
    </cfRule>
  </conditionalFormatting>
  <pageMargins left="0.78740157480314965" right="0.78740157480314965" top="0.59055118110236227" bottom="0.31496062992125984" header="0" footer="0"/>
  <pageSetup paperSize="9" orientation="portrait"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7CD5EDEA-95F9-4149-BE45-82171AD23AAA}">
            <xm:f>事業計画書２枚目!$F$45</xm:f>
            <x14:dxf>
              <font>
                <color rgb="FF9C0006"/>
              </font>
              <fill>
                <patternFill>
                  <bgColor rgb="FFFFC7CE"/>
                </patternFill>
              </fill>
            </x14:dxf>
          </x14:cfRule>
          <x14:cfRule type="cellIs" priority="2" operator="greaterThan" id="{47E7680E-C631-40B0-89B0-EBCC2FD543D8}">
            <xm:f>事業計画書２枚目!$F$45</xm:f>
            <x14:dxf>
              <font>
                <color rgb="FF9C0006"/>
              </font>
              <fill>
                <patternFill>
                  <bgColor rgb="FFFFC7CE"/>
                </patternFill>
              </fill>
            </x14:dxf>
          </x14:cfRule>
          <xm:sqref>E44:G44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7"/>
  <sheetViews>
    <sheetView view="pageBreakPreview" topLeftCell="A9" zoomScale="106" zoomScaleNormal="100" workbookViewId="0">
      <selection activeCell="J16" sqref="J16"/>
    </sheetView>
  </sheetViews>
  <sheetFormatPr defaultRowHeight="12.75"/>
  <cols>
    <col min="1" max="1" width="1.5" style="35" customWidth="1"/>
    <col min="2" max="2" width="3.375" style="59" customWidth="1"/>
    <col min="3" max="3" width="9" style="35"/>
    <col min="4" max="4" width="5.75" style="35" customWidth="1"/>
    <col min="5" max="5" width="2.5" style="35" customWidth="1"/>
    <col min="6" max="6" width="19.375" style="35" customWidth="1"/>
    <col min="7" max="7" width="7.375" style="35" customWidth="1"/>
    <col min="8" max="8" width="5.875" style="35" customWidth="1"/>
    <col min="9" max="9" width="2.625" style="59" customWidth="1"/>
    <col min="10" max="10" width="11.875" style="60" customWidth="1"/>
    <col min="11" max="11" width="6.875" style="35" customWidth="1"/>
    <col min="12" max="20" width="9" style="35"/>
    <col min="21" max="21" width="9" style="35" hidden="1" customWidth="1"/>
    <col min="22" max="16384" width="9" style="35"/>
  </cols>
  <sheetData>
    <row r="1" spans="1:21">
      <c r="A1" s="59" t="s">
        <v>116</v>
      </c>
    </row>
    <row r="2" spans="1:21" ht="6" customHeight="1" thickBot="1">
      <c r="C2" s="61"/>
      <c r="D2" s="61"/>
      <c r="E2" s="61"/>
      <c r="F2" s="61"/>
      <c r="G2" s="61"/>
      <c r="H2" s="61"/>
      <c r="I2" s="62"/>
      <c r="J2" s="63"/>
      <c r="K2" s="61"/>
    </row>
    <row r="3" spans="1:21" ht="6" customHeight="1">
      <c r="C3" s="64"/>
      <c r="D3" s="65"/>
      <c r="E3" s="65"/>
      <c r="F3" s="65"/>
      <c r="G3" s="65"/>
      <c r="H3" s="65"/>
      <c r="I3" s="66"/>
      <c r="J3" s="67"/>
      <c r="K3" s="68"/>
    </row>
    <row r="4" spans="1:21">
      <c r="B4" s="69"/>
      <c r="C4" s="85" t="s">
        <v>135</v>
      </c>
      <c r="D4" s="85"/>
      <c r="E4" s="85"/>
      <c r="F4" s="85"/>
      <c r="G4" s="85"/>
      <c r="H4" s="85"/>
      <c r="I4" s="59" t="s">
        <v>48</v>
      </c>
      <c r="J4" s="60" t="str">
        <f>IF(事業計画書３枚目!I54=0,"",事業計画書３枚目!I54)</f>
        <v/>
      </c>
      <c r="K4" s="70" t="s">
        <v>72</v>
      </c>
    </row>
    <row r="5" spans="1:21">
      <c r="B5" s="69"/>
      <c r="C5" s="86" t="s">
        <v>136</v>
      </c>
      <c r="D5" s="85"/>
      <c r="E5" s="85"/>
      <c r="F5" s="85"/>
      <c r="G5" s="85"/>
      <c r="H5" s="85"/>
      <c r="K5" s="70"/>
    </row>
    <row r="6" spans="1:21" ht="6" customHeight="1" thickBot="1">
      <c r="B6" s="66"/>
      <c r="C6" s="74"/>
      <c r="D6" s="61"/>
      <c r="E6" s="61"/>
      <c r="F6" s="61"/>
      <c r="G6" s="61"/>
      <c r="H6" s="61"/>
      <c r="I6" s="62"/>
      <c r="J6" s="63"/>
      <c r="K6" s="75"/>
    </row>
    <row r="8" spans="1:21">
      <c r="A8" s="59" t="s">
        <v>53</v>
      </c>
      <c r="C8" s="35" t="s">
        <v>52</v>
      </c>
    </row>
    <row r="9" spans="1:21">
      <c r="B9" s="59" t="s">
        <v>119</v>
      </c>
      <c r="C9" s="76"/>
    </row>
    <row r="10" spans="1:21" ht="6" customHeight="1">
      <c r="C10" s="76"/>
    </row>
    <row r="11" spans="1:21">
      <c r="B11" s="77" t="s">
        <v>89</v>
      </c>
      <c r="C11" s="35" t="s">
        <v>78</v>
      </c>
    </row>
    <row r="12" spans="1:21" ht="6" customHeight="1" thickBot="1"/>
    <row r="13" spans="1:21" ht="6" customHeight="1">
      <c r="C13" s="64"/>
      <c r="D13" s="78"/>
      <c r="E13" s="78"/>
      <c r="F13" s="78"/>
      <c r="G13" s="78"/>
      <c r="H13" s="78"/>
      <c r="I13" s="79"/>
      <c r="J13" s="80"/>
      <c r="K13" s="68"/>
    </row>
    <row r="14" spans="1:21">
      <c r="C14" s="260" t="s">
        <v>54</v>
      </c>
      <c r="D14" s="261"/>
      <c r="E14" s="261"/>
      <c r="F14" s="261"/>
      <c r="G14" s="261"/>
      <c r="H14" s="261"/>
      <c r="I14" s="66" t="s">
        <v>48</v>
      </c>
      <c r="J14" s="83" t="str">
        <f>IF(B11=U14,事業報告書２枚目!F48,"")</f>
        <v/>
      </c>
      <c r="K14" s="70" t="s">
        <v>74</v>
      </c>
      <c r="U14" s="35" t="s">
        <v>82</v>
      </c>
    </row>
    <row r="15" spans="1:21" ht="6" customHeight="1">
      <c r="C15" s="81"/>
      <c r="D15" s="39"/>
      <c r="E15" s="39"/>
      <c r="F15" s="39"/>
      <c r="G15" s="39"/>
      <c r="H15" s="39"/>
      <c r="I15" s="66"/>
      <c r="J15" s="67"/>
      <c r="K15" s="70"/>
      <c r="U15" s="35" t="s">
        <v>77</v>
      </c>
    </row>
    <row r="16" spans="1:21">
      <c r="C16" s="262" t="s">
        <v>117</v>
      </c>
      <c r="D16" s="168"/>
      <c r="E16" s="168"/>
      <c r="F16" s="168"/>
      <c r="G16" s="168"/>
      <c r="H16" s="168"/>
      <c r="I16" s="66" t="s">
        <v>48</v>
      </c>
      <c r="J16" s="83" t="str">
        <f>IF(J14="","",ROUNDDOWN(J14/2,0))</f>
        <v/>
      </c>
      <c r="K16" s="70" t="s">
        <v>73</v>
      </c>
    </row>
    <row r="17" spans="2:11" ht="6" customHeight="1" thickBot="1">
      <c r="C17" s="74"/>
      <c r="D17" s="61"/>
      <c r="E17" s="61"/>
      <c r="F17" s="61"/>
      <c r="G17" s="61"/>
      <c r="H17" s="61"/>
      <c r="I17" s="62"/>
      <c r="J17" s="63"/>
      <c r="K17" s="75"/>
    </row>
    <row r="19" spans="2:11">
      <c r="B19" s="59" t="s">
        <v>56</v>
      </c>
    </row>
    <row r="20" spans="2:11" ht="12.75" customHeight="1">
      <c r="B20" s="77" t="str">
        <f>事業計画書３枚目!B27</f>
        <v>□</v>
      </c>
      <c r="C20" s="35" t="s">
        <v>79</v>
      </c>
    </row>
    <row r="21" spans="2:11" ht="6" customHeight="1" thickBot="1"/>
    <row r="22" spans="2:11" ht="6" customHeight="1">
      <c r="C22" s="64"/>
      <c r="D22" s="78"/>
      <c r="E22" s="78"/>
      <c r="F22" s="78"/>
      <c r="G22" s="78"/>
      <c r="H22" s="78"/>
      <c r="I22" s="79"/>
      <c r="J22" s="80"/>
      <c r="K22" s="68"/>
    </row>
    <row r="23" spans="2:11">
      <c r="C23" s="260" t="s">
        <v>54</v>
      </c>
      <c r="D23" s="261"/>
      <c r="E23" s="261"/>
      <c r="F23" s="261"/>
      <c r="G23" s="261"/>
      <c r="H23" s="261"/>
      <c r="I23" s="66" t="s">
        <v>48</v>
      </c>
      <c r="J23" s="83" t="str">
        <f>IF(B20=U14,事業報告書２枚目!F48,"")</f>
        <v/>
      </c>
      <c r="K23" s="70" t="s">
        <v>74</v>
      </c>
    </row>
    <row r="24" spans="2:11" ht="6" customHeight="1">
      <c r="C24" s="81"/>
      <c r="D24" s="39"/>
      <c r="E24" s="39"/>
      <c r="F24" s="39"/>
      <c r="G24" s="39"/>
      <c r="H24" s="39"/>
      <c r="I24" s="66"/>
      <c r="J24" s="67"/>
      <c r="K24" s="70"/>
    </row>
    <row r="25" spans="2:11">
      <c r="C25" s="262" t="s">
        <v>118</v>
      </c>
      <c r="D25" s="168"/>
      <c r="E25" s="168"/>
      <c r="F25" s="168"/>
      <c r="G25" s="168"/>
      <c r="H25" s="168"/>
      <c r="I25" s="66" t="s">
        <v>48</v>
      </c>
      <c r="J25" s="83" t="str">
        <f>IF(J23="","",ROUNDDOWN((J23-200000)/2+200000,0))</f>
        <v/>
      </c>
      <c r="K25" s="70" t="s">
        <v>73</v>
      </c>
    </row>
    <row r="26" spans="2:11" ht="6" customHeight="1" thickBot="1">
      <c r="C26" s="74"/>
      <c r="D26" s="61"/>
      <c r="E26" s="61"/>
      <c r="F26" s="61"/>
      <c r="G26" s="61"/>
      <c r="H26" s="61"/>
      <c r="I26" s="62"/>
      <c r="J26" s="63"/>
      <c r="K26" s="75"/>
    </row>
    <row r="28" spans="2:11">
      <c r="B28" s="77" t="str">
        <f>事業計画書３枚目!B37</f>
        <v>□</v>
      </c>
      <c r="C28" s="35" t="s">
        <v>80</v>
      </c>
    </row>
    <row r="29" spans="2:11" ht="6" customHeight="1" thickBot="1"/>
    <row r="30" spans="2:11" ht="6" customHeight="1">
      <c r="C30" s="64"/>
      <c r="D30" s="78"/>
      <c r="E30" s="78"/>
      <c r="F30" s="78"/>
      <c r="G30" s="78"/>
      <c r="H30" s="78"/>
      <c r="I30" s="79"/>
      <c r="J30" s="80"/>
      <c r="K30" s="68"/>
    </row>
    <row r="31" spans="2:11">
      <c r="C31" s="260" t="s">
        <v>54</v>
      </c>
      <c r="D31" s="261"/>
      <c r="E31" s="261"/>
      <c r="F31" s="261"/>
      <c r="G31" s="261"/>
      <c r="H31" s="261"/>
      <c r="I31" s="66" t="s">
        <v>48</v>
      </c>
      <c r="J31" s="83" t="str">
        <f>IF(B28=U14,事業報告書２枚目!F48,"")</f>
        <v/>
      </c>
      <c r="K31" s="70" t="s">
        <v>73</v>
      </c>
    </row>
    <row r="32" spans="2:11" ht="6" customHeight="1" thickBot="1">
      <c r="C32" s="74"/>
      <c r="D32" s="61"/>
      <c r="E32" s="61"/>
      <c r="F32" s="61"/>
      <c r="G32" s="61"/>
      <c r="H32" s="61"/>
      <c r="I32" s="62"/>
      <c r="J32" s="63"/>
      <c r="K32" s="75"/>
    </row>
    <row r="33" spans="2:12">
      <c r="B33" s="35"/>
    </row>
    <row r="34" spans="2:12">
      <c r="B34" s="59" t="s">
        <v>120</v>
      </c>
    </row>
    <row r="35" spans="2:12">
      <c r="B35" s="77" t="s">
        <v>89</v>
      </c>
      <c r="C35" s="35" t="s">
        <v>121</v>
      </c>
    </row>
    <row r="36" spans="2:12" ht="6" customHeight="1" thickBot="1">
      <c r="B36" s="77"/>
    </row>
    <row r="37" spans="2:12" ht="6" customHeight="1">
      <c r="C37" s="64"/>
      <c r="D37" s="78"/>
      <c r="E37" s="78"/>
      <c r="F37" s="78"/>
      <c r="G37" s="78"/>
      <c r="H37" s="78"/>
      <c r="I37" s="79"/>
      <c r="J37" s="80"/>
      <c r="K37" s="68"/>
    </row>
    <row r="38" spans="2:12">
      <c r="C38" s="260" t="s">
        <v>122</v>
      </c>
      <c r="D38" s="261"/>
      <c r="E38" s="261"/>
      <c r="F38" s="261"/>
      <c r="G38" s="261"/>
      <c r="H38" s="261"/>
      <c r="I38" s="35"/>
      <c r="J38" s="35"/>
      <c r="K38" s="70"/>
    </row>
    <row r="39" spans="2:12">
      <c r="C39" s="81" t="s">
        <v>127</v>
      </c>
      <c r="D39" s="39"/>
      <c r="E39" s="39"/>
      <c r="F39" s="39"/>
      <c r="G39" s="39"/>
      <c r="H39" s="39"/>
      <c r="I39" s="66" t="s">
        <v>48</v>
      </c>
      <c r="J39" s="83" t="str">
        <f>IF(B35=U14,MIN(J4,ROUNDDOWN(MAX(J16,J25,J31),-3)),"")</f>
        <v/>
      </c>
      <c r="K39" s="70" t="s">
        <v>76</v>
      </c>
    </row>
    <row r="40" spans="2:12" ht="6" customHeight="1" thickBot="1">
      <c r="C40" s="74"/>
      <c r="D40" s="61"/>
      <c r="E40" s="61"/>
      <c r="F40" s="61"/>
      <c r="G40" s="61"/>
      <c r="H40" s="61"/>
      <c r="I40" s="62"/>
      <c r="J40" s="63"/>
      <c r="K40" s="75"/>
    </row>
    <row r="41" spans="2:12">
      <c r="L41" s="87"/>
    </row>
    <row r="42" spans="2:12">
      <c r="B42" s="77" t="s">
        <v>89</v>
      </c>
      <c r="C42" s="35" t="s">
        <v>123</v>
      </c>
    </row>
    <row r="43" spans="2:12" ht="6" customHeight="1" thickBot="1">
      <c r="B43" s="77"/>
    </row>
    <row r="44" spans="2:12" ht="6" customHeight="1">
      <c r="B44" s="77"/>
      <c r="C44" s="64"/>
      <c r="D44" s="78"/>
      <c r="E44" s="78"/>
      <c r="F44" s="78"/>
      <c r="G44" s="78"/>
      <c r="H44" s="78"/>
      <c r="I44" s="79"/>
      <c r="J44" s="80"/>
      <c r="K44" s="68"/>
    </row>
    <row r="45" spans="2:12">
      <c r="B45" s="77"/>
      <c r="C45" s="260" t="s">
        <v>124</v>
      </c>
      <c r="D45" s="261"/>
      <c r="E45" s="261"/>
      <c r="F45" s="261"/>
      <c r="G45" s="261"/>
      <c r="H45" s="261"/>
      <c r="I45" s="66" t="s">
        <v>48</v>
      </c>
      <c r="J45" s="67"/>
      <c r="K45" s="70" t="s">
        <v>75</v>
      </c>
    </row>
    <row r="46" spans="2:12" ht="6" customHeight="1">
      <c r="B46" s="77"/>
      <c r="C46" s="81"/>
      <c r="D46" s="39"/>
      <c r="E46" s="39"/>
      <c r="F46" s="39"/>
      <c r="G46" s="39"/>
      <c r="H46" s="39"/>
      <c r="I46" s="66"/>
      <c r="J46" s="67"/>
      <c r="K46" s="70"/>
    </row>
    <row r="47" spans="2:12">
      <c r="B47" s="77"/>
      <c r="C47" s="81" t="s">
        <v>125</v>
      </c>
      <c r="D47" s="39"/>
      <c r="E47" s="39"/>
      <c r="F47" s="39"/>
      <c r="G47" s="39"/>
      <c r="H47" s="39"/>
      <c r="I47" s="66"/>
      <c r="J47" s="67"/>
      <c r="K47" s="70"/>
    </row>
    <row r="48" spans="2:12">
      <c r="B48" s="77"/>
      <c r="C48" s="88" t="s">
        <v>126</v>
      </c>
      <c r="D48" s="39"/>
      <c r="I48" s="35"/>
      <c r="J48" s="35"/>
      <c r="K48" s="70"/>
    </row>
    <row r="49" spans="1:11">
      <c r="B49" s="77"/>
      <c r="C49" s="81" t="s">
        <v>127</v>
      </c>
      <c r="D49" s="39"/>
      <c r="E49" s="39"/>
      <c r="F49" s="39"/>
      <c r="G49" s="39"/>
      <c r="H49" s="39"/>
      <c r="I49" s="66" t="s">
        <v>48</v>
      </c>
      <c r="J49" s="83" t="str">
        <f>IF(AND(B42=U14,MAX(J16,J25,J31)+J45&lt;事業報告書２枚目!F48),MIN(J4,ROUNDDOWN(MIN(J16,J25,J31),-3)),"")</f>
        <v/>
      </c>
      <c r="K49" s="70" t="s">
        <v>76</v>
      </c>
    </row>
    <row r="50" spans="1:11" ht="6" customHeight="1">
      <c r="B50" s="77"/>
      <c r="C50" s="81"/>
      <c r="D50" s="39"/>
      <c r="E50" s="39"/>
      <c r="F50" s="39"/>
      <c r="G50" s="39"/>
      <c r="H50" s="39"/>
      <c r="I50" s="66"/>
      <c r="J50" s="67"/>
      <c r="K50" s="70"/>
    </row>
    <row r="51" spans="1:11">
      <c r="B51" s="77"/>
      <c r="C51" s="81" t="s">
        <v>128</v>
      </c>
      <c r="D51" s="39"/>
      <c r="E51" s="39"/>
      <c r="F51" s="39"/>
      <c r="G51" s="39"/>
      <c r="H51" s="39"/>
      <c r="I51" s="66"/>
      <c r="J51" s="67"/>
      <c r="K51" s="70"/>
    </row>
    <row r="52" spans="1:11">
      <c r="B52" s="77"/>
      <c r="C52" s="88" t="s">
        <v>126</v>
      </c>
      <c r="D52" s="39"/>
      <c r="I52" s="35"/>
      <c r="J52" s="35"/>
      <c r="K52" s="70"/>
    </row>
    <row r="53" spans="1:11">
      <c r="B53" s="77"/>
      <c r="C53" s="81" t="s">
        <v>129</v>
      </c>
      <c r="D53" s="39"/>
      <c r="E53" s="39"/>
      <c r="F53" s="39"/>
      <c r="G53" s="39"/>
      <c r="H53" s="39"/>
      <c r="I53" s="66" t="s">
        <v>48</v>
      </c>
      <c r="J53" s="83" t="str">
        <f>IF(AND(B42=U14,MAX(J16,J25,J31)+J45&gt;事業報告書２枚目!F48),MIN(J4,ROUNDDOWN(事業報告書２枚目!F48-J45,-3)),"")</f>
        <v/>
      </c>
      <c r="K53" s="70" t="s">
        <v>76</v>
      </c>
    </row>
    <row r="54" spans="1:11" ht="6" customHeight="1" thickBot="1">
      <c r="B54" s="77"/>
      <c r="C54" s="74"/>
      <c r="D54" s="61"/>
      <c r="E54" s="61"/>
      <c r="F54" s="61"/>
      <c r="G54" s="61"/>
      <c r="H54" s="61"/>
      <c r="I54" s="62"/>
      <c r="J54" s="63"/>
      <c r="K54" s="75"/>
    </row>
    <row r="55" spans="1:11">
      <c r="B55" s="77"/>
      <c r="C55" s="65"/>
      <c r="D55" s="65"/>
      <c r="E55" s="65"/>
      <c r="F55" s="65"/>
      <c r="G55" s="65"/>
      <c r="H55" s="65"/>
      <c r="I55" s="66"/>
      <c r="J55" s="67"/>
      <c r="K55" s="65"/>
    </row>
    <row r="56" spans="1:11">
      <c r="A56" s="59" t="s">
        <v>60</v>
      </c>
      <c r="B56" s="35"/>
    </row>
    <row r="57" spans="1:11" ht="6" customHeight="1" thickBot="1">
      <c r="A57" s="59"/>
      <c r="B57" s="35"/>
    </row>
    <row r="58" spans="1:11" ht="12.75" customHeight="1">
      <c r="B58" s="330" t="s">
        <v>61</v>
      </c>
      <c r="C58" s="331"/>
      <c r="D58" s="332"/>
      <c r="E58" s="264" t="s">
        <v>62</v>
      </c>
      <c r="F58" s="264"/>
      <c r="G58" s="264"/>
      <c r="H58" s="329"/>
      <c r="I58" s="263" t="s">
        <v>63</v>
      </c>
      <c r="J58" s="264"/>
      <c r="K58" s="265"/>
    </row>
    <row r="59" spans="1:11" ht="12.75" customHeight="1">
      <c r="B59" s="218" t="s">
        <v>130</v>
      </c>
      <c r="C59" s="351"/>
      <c r="D59" s="219"/>
      <c r="E59" s="255" t="s">
        <v>144</v>
      </c>
      <c r="F59" s="256"/>
      <c r="G59" s="256"/>
      <c r="H59" s="257"/>
      <c r="I59" s="362">
        <f>I69-I61-J45-I68</f>
        <v>0</v>
      </c>
      <c r="J59" s="363"/>
      <c r="K59" s="364"/>
    </row>
    <row r="60" spans="1:11" ht="12.75" customHeight="1">
      <c r="B60" s="352"/>
      <c r="C60" s="353"/>
      <c r="D60" s="354"/>
      <c r="E60" s="348" t="s">
        <v>147</v>
      </c>
      <c r="F60" s="349"/>
      <c r="G60" s="349"/>
      <c r="H60" s="350"/>
      <c r="I60" s="333"/>
      <c r="J60" s="334"/>
      <c r="K60" s="335"/>
    </row>
    <row r="61" spans="1:11">
      <c r="B61" s="218" t="s">
        <v>131</v>
      </c>
      <c r="C61" s="351"/>
      <c r="D61" s="219"/>
      <c r="E61" s="168" t="s">
        <v>66</v>
      </c>
      <c r="F61" s="168"/>
      <c r="G61" s="168"/>
      <c r="H61" s="164"/>
      <c r="I61" s="362">
        <f>MAX(J39,J49,J53)</f>
        <v>0</v>
      </c>
      <c r="J61" s="363"/>
      <c r="K61" s="364"/>
    </row>
    <row r="62" spans="1:11">
      <c r="B62" s="352"/>
      <c r="C62" s="353"/>
      <c r="D62" s="354"/>
      <c r="E62" s="248"/>
      <c r="F62" s="248"/>
      <c r="G62" s="248"/>
      <c r="H62" s="167"/>
      <c r="I62" s="365"/>
      <c r="J62" s="366"/>
      <c r="K62" s="367"/>
    </row>
    <row r="63" spans="1:11" ht="12.75" customHeight="1">
      <c r="B63" s="355" t="s">
        <v>132</v>
      </c>
      <c r="C63" s="356"/>
      <c r="D63" s="357"/>
      <c r="E63" s="360" t="s">
        <v>134</v>
      </c>
      <c r="F63" s="369"/>
      <c r="G63" s="370"/>
      <c r="H63" s="371"/>
      <c r="I63" s="173"/>
      <c r="J63" s="174"/>
      <c r="K63" s="175"/>
    </row>
    <row r="64" spans="1:11" ht="12.75" customHeight="1">
      <c r="A64" s="89"/>
      <c r="B64" s="358"/>
      <c r="C64" s="358"/>
      <c r="D64" s="359"/>
      <c r="E64" s="361"/>
      <c r="F64" s="194"/>
      <c r="G64" s="368"/>
      <c r="H64" s="195"/>
      <c r="I64" s="209"/>
      <c r="J64" s="210"/>
      <c r="K64" s="211"/>
    </row>
    <row r="65" spans="1:11" ht="12.75" customHeight="1">
      <c r="A65" s="89"/>
      <c r="B65" s="339" t="s">
        <v>133</v>
      </c>
      <c r="C65" s="339"/>
      <c r="D65" s="340"/>
      <c r="E65" s="361"/>
      <c r="F65" s="369"/>
      <c r="G65" s="370"/>
      <c r="H65" s="371"/>
      <c r="I65" s="173"/>
      <c r="J65" s="174"/>
      <c r="K65" s="175"/>
    </row>
    <row r="66" spans="1:11" ht="12.75" customHeight="1">
      <c r="A66" s="89"/>
      <c r="B66" s="339"/>
      <c r="C66" s="339"/>
      <c r="D66" s="340"/>
      <c r="E66" s="361"/>
      <c r="F66" s="194"/>
      <c r="G66" s="368"/>
      <c r="H66" s="195"/>
      <c r="I66" s="209"/>
      <c r="J66" s="210"/>
      <c r="K66" s="211"/>
    </row>
    <row r="67" spans="1:11">
      <c r="A67" s="89"/>
      <c r="B67" s="343" t="s">
        <v>33</v>
      </c>
      <c r="C67" s="343"/>
      <c r="D67" s="344"/>
      <c r="E67" s="99" t="s">
        <v>152</v>
      </c>
      <c r="F67" s="100"/>
      <c r="G67" s="100"/>
      <c r="H67" s="103" t="str">
        <f>IF(J45="","以外にありません。",J45&amp;"円　以外にありません。")</f>
        <v>以外にありません。</v>
      </c>
      <c r="I67" s="102"/>
      <c r="J67" s="100"/>
      <c r="K67" s="101"/>
    </row>
    <row r="68" spans="1:11" ht="13.5" thickBot="1">
      <c r="A68" s="89"/>
      <c r="B68" s="341" t="s">
        <v>67</v>
      </c>
      <c r="C68" s="341"/>
      <c r="D68" s="342"/>
      <c r="E68" s="326"/>
      <c r="F68" s="327"/>
      <c r="G68" s="327"/>
      <c r="H68" s="327"/>
      <c r="I68" s="345"/>
      <c r="J68" s="346"/>
      <c r="K68" s="347"/>
    </row>
    <row r="69" spans="1:11" ht="13.5" thickTop="1">
      <c r="B69" s="226" t="s">
        <v>68</v>
      </c>
      <c r="C69" s="227"/>
      <c r="D69" s="227"/>
      <c r="E69" s="227"/>
      <c r="F69" s="227"/>
      <c r="G69" s="227"/>
      <c r="H69" s="228"/>
      <c r="I69" s="333">
        <f>事業報告書２枚目!F56</f>
        <v>0</v>
      </c>
      <c r="J69" s="334"/>
      <c r="K69" s="335"/>
    </row>
    <row r="70" spans="1:11" ht="13.5" thickBot="1">
      <c r="B70" s="229"/>
      <c r="C70" s="230"/>
      <c r="D70" s="230"/>
      <c r="E70" s="230"/>
      <c r="F70" s="230"/>
      <c r="G70" s="230"/>
      <c r="H70" s="231"/>
      <c r="I70" s="336"/>
      <c r="J70" s="337"/>
      <c r="K70" s="338"/>
    </row>
    <row r="71" spans="1:11" ht="6" customHeight="1"/>
    <row r="72" spans="1:11" ht="12.75" customHeight="1">
      <c r="A72" s="90"/>
      <c r="B72" s="90"/>
      <c r="C72" s="90"/>
      <c r="D72" s="90"/>
      <c r="E72" s="90"/>
      <c r="F72" s="90"/>
      <c r="G72" s="90"/>
      <c r="H72" s="90"/>
      <c r="I72" s="90"/>
      <c r="J72" s="90"/>
      <c r="K72" s="90"/>
    </row>
    <row r="73" spans="1:11">
      <c r="A73" s="90"/>
      <c r="B73" s="90"/>
      <c r="C73" s="90"/>
      <c r="D73" s="90"/>
      <c r="E73" s="90"/>
      <c r="F73" s="90"/>
      <c r="G73" s="90"/>
      <c r="H73" s="90"/>
      <c r="I73" s="90"/>
      <c r="J73" s="90"/>
      <c r="K73" s="90"/>
    </row>
    <row r="74" spans="1:11" ht="12.75" customHeight="1">
      <c r="A74" s="91"/>
      <c r="B74" s="91"/>
      <c r="C74" s="91"/>
      <c r="D74" s="91"/>
      <c r="E74" s="91"/>
      <c r="F74" s="91"/>
      <c r="G74" s="91"/>
      <c r="H74" s="91"/>
      <c r="I74" s="91"/>
      <c r="J74" s="91"/>
      <c r="K74" s="91"/>
    </row>
    <row r="75" spans="1:11">
      <c r="A75" s="91"/>
      <c r="B75" s="91"/>
      <c r="C75" s="91"/>
      <c r="D75" s="91"/>
      <c r="E75" s="91"/>
      <c r="F75" s="91"/>
      <c r="G75" s="91"/>
      <c r="H75" s="91"/>
      <c r="I75" s="91"/>
      <c r="J75" s="91"/>
      <c r="K75" s="91"/>
    </row>
    <row r="76" spans="1:11">
      <c r="A76" s="91"/>
      <c r="B76" s="91"/>
      <c r="C76" s="91"/>
      <c r="D76" s="91"/>
      <c r="E76" s="91"/>
      <c r="F76" s="91"/>
      <c r="G76" s="91"/>
      <c r="H76" s="91"/>
      <c r="I76" s="91"/>
      <c r="J76" s="91"/>
      <c r="K76" s="91"/>
    </row>
    <row r="77" spans="1:11">
      <c r="A77" s="91"/>
      <c r="B77" s="91"/>
      <c r="C77" s="91"/>
      <c r="D77" s="91"/>
      <c r="E77" s="91"/>
      <c r="F77" s="91"/>
      <c r="G77" s="91"/>
      <c r="H77" s="91"/>
      <c r="I77" s="91"/>
      <c r="J77" s="91"/>
      <c r="K77" s="91"/>
    </row>
  </sheetData>
  <sheetProtection sheet="1" objects="1" scenarios="1"/>
  <mergeCells count="34">
    <mergeCell ref="C38:H38"/>
    <mergeCell ref="C45:H45"/>
    <mergeCell ref="I65:K65"/>
    <mergeCell ref="I63:K63"/>
    <mergeCell ref="B59:D60"/>
    <mergeCell ref="B61:D62"/>
    <mergeCell ref="B63:D64"/>
    <mergeCell ref="E61:H62"/>
    <mergeCell ref="E63:E66"/>
    <mergeCell ref="I59:K60"/>
    <mergeCell ref="I61:K62"/>
    <mergeCell ref="F66:H66"/>
    <mergeCell ref="F65:H65"/>
    <mergeCell ref="F64:H64"/>
    <mergeCell ref="F63:H63"/>
    <mergeCell ref="I58:K58"/>
    <mergeCell ref="E58:H58"/>
    <mergeCell ref="B58:D58"/>
    <mergeCell ref="B69:H70"/>
    <mergeCell ref="I69:K70"/>
    <mergeCell ref="B65:D66"/>
    <mergeCell ref="B68:D68"/>
    <mergeCell ref="B67:D67"/>
    <mergeCell ref="E68:H68"/>
    <mergeCell ref="I68:K68"/>
    <mergeCell ref="I64:K64"/>
    <mergeCell ref="I66:K66"/>
    <mergeCell ref="E59:H59"/>
    <mergeCell ref="E60:H60"/>
    <mergeCell ref="C14:H14"/>
    <mergeCell ref="C16:H16"/>
    <mergeCell ref="C23:H23"/>
    <mergeCell ref="C25:H25"/>
    <mergeCell ref="C31:H31"/>
  </mergeCells>
  <phoneticPr fontId="2"/>
  <dataValidations count="1">
    <dataValidation type="list" allowBlank="1" showInputMessage="1" showErrorMessage="1" sqref="B35:B36 B42:B55 B28 B20 B11">
      <formula1>$U$14:$U$15</formula1>
    </dataValidation>
  </dataValidations>
  <pageMargins left="0.78740157480314965" right="0.78740157480314965" top="0.59055118110236215" bottom="0.31496062992125984" header="0" footer="0"/>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事業計画書１枚目</vt:lpstr>
      <vt:lpstr>事業計画書２枚目</vt:lpstr>
      <vt:lpstr>事業計画書３枚目</vt:lpstr>
      <vt:lpstr>事業報告書１枚目</vt:lpstr>
      <vt:lpstr>事業報告書２枚目</vt:lpstr>
      <vt:lpstr>事業報告書３枚目</vt:lpstr>
      <vt:lpstr>事業計画書１枚目!Print_Area</vt:lpstr>
      <vt:lpstr>事業計画書２枚目!Print_Area</vt:lpstr>
      <vt:lpstr>事業報告書２枚目!Print_Area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2024-03-22T00:54:43Z</cp:lastPrinted>
  <dcterms:created xsi:type="dcterms:W3CDTF">2024-02-29T06:54:47Z</dcterms:created>
  <dcterms:modified xsi:type="dcterms:W3CDTF">2024-11-08T06:53:45Z</dcterms:modified>
</cp:coreProperties>
</file>