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20" yWindow="270" windowWidth="17955" windowHeight="12015"/>
  </bookViews>
  <sheets>
    <sheet name="kanagaw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C11" i="1"/>
  <c r="I11" i="1"/>
  <c r="J11" i="1"/>
  <c r="H11" i="1"/>
  <c r="N11" i="1"/>
  <c r="M11" i="1" s="1"/>
  <c r="O11" i="1"/>
  <c r="C13" i="1"/>
  <c r="Q13" i="1" s="1"/>
  <c r="H13" i="1"/>
  <c r="R13" i="1" s="1"/>
  <c r="M13" i="1"/>
  <c r="S13" i="1"/>
  <c r="U13" i="1"/>
  <c r="V13" i="1"/>
  <c r="W13" i="1"/>
  <c r="Y13" i="1"/>
  <c r="Z13" i="1"/>
  <c r="AA13" i="1"/>
  <c r="C14" i="1"/>
  <c r="Q14" i="1" s="1"/>
  <c r="H14" i="1"/>
  <c r="R14" i="1" s="1"/>
  <c r="M14" i="1"/>
  <c r="S14" i="1"/>
  <c r="U14" i="1"/>
  <c r="V14" i="1"/>
  <c r="W14" i="1"/>
  <c r="Y14" i="1"/>
  <c r="Z14" i="1"/>
  <c r="AA14" i="1"/>
  <c r="C15" i="1"/>
  <c r="Q15" i="1" s="1"/>
  <c r="H15" i="1"/>
  <c r="R15" i="1" s="1"/>
  <c r="M15" i="1"/>
  <c r="S15" i="1"/>
  <c r="U15" i="1"/>
  <c r="V15" i="1"/>
  <c r="W15" i="1"/>
  <c r="Y15" i="1"/>
  <c r="Z15" i="1"/>
  <c r="AA15" i="1"/>
  <c r="C16" i="1"/>
  <c r="Q16" i="1" s="1"/>
  <c r="H16" i="1"/>
  <c r="R16" i="1" s="1"/>
  <c r="M16" i="1"/>
  <c r="S16" i="1"/>
  <c r="U16" i="1"/>
  <c r="V16" i="1"/>
  <c r="W16" i="1"/>
  <c r="Y16" i="1"/>
  <c r="Z16" i="1"/>
  <c r="AA16" i="1"/>
  <c r="C17" i="1"/>
  <c r="Q17" i="1" s="1"/>
  <c r="H17" i="1"/>
  <c r="R17" i="1" s="1"/>
  <c r="M17" i="1"/>
  <c r="S17" i="1"/>
  <c r="U17" i="1"/>
  <c r="V17" i="1"/>
  <c r="W17" i="1"/>
  <c r="Y17" i="1"/>
  <c r="Z17" i="1"/>
  <c r="AA17" i="1"/>
  <c r="D19" i="1"/>
  <c r="C19" i="1" s="1"/>
  <c r="E19" i="1"/>
  <c r="I19" i="1"/>
  <c r="J19" i="1"/>
  <c r="H19" i="1"/>
  <c r="N19" i="1"/>
  <c r="O19" i="1"/>
  <c r="M19" i="1"/>
  <c r="C21" i="1"/>
  <c r="Q21" i="1" s="1"/>
  <c r="H21" i="1"/>
  <c r="M21" i="1"/>
  <c r="R21" i="1"/>
  <c r="S21" i="1"/>
  <c r="U21" i="1"/>
  <c r="V21" i="1"/>
  <c r="W21" i="1"/>
  <c r="Y21" i="1"/>
  <c r="Z21" i="1"/>
  <c r="AA21" i="1"/>
  <c r="C22" i="1"/>
  <c r="Q22" i="1" s="1"/>
  <c r="H22" i="1"/>
  <c r="M22" i="1"/>
  <c r="R22" i="1"/>
  <c r="S22" i="1"/>
  <c r="U22" i="1"/>
  <c r="V22" i="1"/>
  <c r="W22" i="1"/>
  <c r="Y22" i="1"/>
  <c r="Z22" i="1"/>
  <c r="AA22" i="1"/>
  <c r="C23" i="1"/>
  <c r="Q23" i="1" s="1"/>
  <c r="H23" i="1"/>
  <c r="M23" i="1"/>
  <c r="R23" i="1"/>
  <c r="S23" i="1"/>
  <c r="U23" i="1"/>
  <c r="V23" i="1"/>
  <c r="W23" i="1"/>
  <c r="Y23" i="1"/>
  <c r="Z23" i="1"/>
  <c r="AA23" i="1"/>
  <c r="C24" i="1"/>
  <c r="Q24" i="1" s="1"/>
  <c r="H24" i="1"/>
  <c r="M24" i="1"/>
  <c r="R24" i="1"/>
  <c r="S24" i="1"/>
  <c r="U24" i="1"/>
  <c r="V24" i="1"/>
  <c r="W24" i="1"/>
  <c r="Y24" i="1"/>
  <c r="Z24" i="1"/>
  <c r="AA24" i="1"/>
  <c r="C25" i="1"/>
  <c r="Q25" i="1" s="1"/>
  <c r="H25" i="1"/>
  <c r="M25" i="1"/>
  <c r="S25" i="1" s="1"/>
  <c r="R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O27" i="1"/>
  <c r="M27" i="1"/>
  <c r="C29" i="1"/>
  <c r="H29" i="1"/>
  <c r="R29" i="1" s="1"/>
  <c r="M29" i="1"/>
  <c r="S29" i="1" s="1"/>
  <c r="Q29" i="1"/>
  <c r="U29" i="1"/>
  <c r="V29" i="1"/>
  <c r="V75" i="1" s="1"/>
  <c r="W29" i="1"/>
  <c r="Y29" i="1"/>
  <c r="Z29" i="1"/>
  <c r="AA29" i="1"/>
  <c r="C30" i="1"/>
  <c r="H30" i="1"/>
  <c r="R30" i="1" s="1"/>
  <c r="M30" i="1"/>
  <c r="S30" i="1" s="1"/>
  <c r="Q30" i="1"/>
  <c r="U30" i="1"/>
  <c r="V30" i="1"/>
  <c r="W30" i="1"/>
  <c r="Y30" i="1"/>
  <c r="Z30" i="1"/>
  <c r="AA30" i="1"/>
  <c r="C31" i="1"/>
  <c r="H31" i="1"/>
  <c r="R31" i="1" s="1"/>
  <c r="M31" i="1"/>
  <c r="S31" i="1" s="1"/>
  <c r="Q31" i="1"/>
  <c r="U31" i="1"/>
  <c r="V31" i="1"/>
  <c r="W31" i="1"/>
  <c r="Y31" i="1"/>
  <c r="Z31" i="1"/>
  <c r="AA31" i="1"/>
  <c r="C32" i="1"/>
  <c r="H32" i="1"/>
  <c r="R32" i="1" s="1"/>
  <c r="M32" i="1"/>
  <c r="S32" i="1" s="1"/>
  <c r="Q32" i="1"/>
  <c r="U32" i="1"/>
  <c r="V32" i="1"/>
  <c r="W32" i="1"/>
  <c r="Y32" i="1"/>
  <c r="Z32" i="1"/>
  <c r="AA32" i="1"/>
  <c r="C33" i="1"/>
  <c r="H33" i="1"/>
  <c r="R33" i="1" s="1"/>
  <c r="M33" i="1"/>
  <c r="S33" i="1" s="1"/>
  <c r="Q33" i="1"/>
  <c r="U33" i="1"/>
  <c r="V33" i="1"/>
  <c r="W33" i="1"/>
  <c r="Y33" i="1"/>
  <c r="Z33" i="1"/>
  <c r="AA33" i="1"/>
  <c r="D35" i="1"/>
  <c r="E35" i="1"/>
  <c r="C35" i="1"/>
  <c r="I35" i="1"/>
  <c r="H35" i="1" s="1"/>
  <c r="J35" i="1"/>
  <c r="N35" i="1"/>
  <c r="M35" i="1" s="1"/>
  <c r="O35" i="1"/>
  <c r="C37" i="1"/>
  <c r="Q37" i="1" s="1"/>
  <c r="H37" i="1"/>
  <c r="R37" i="1" s="1"/>
  <c r="M37" i="1"/>
  <c r="S37" i="1" s="1"/>
  <c r="U37" i="1"/>
  <c r="V37" i="1"/>
  <c r="W37" i="1"/>
  <c r="Y37" i="1"/>
  <c r="Z37" i="1"/>
  <c r="Z75" i="1" s="1"/>
  <c r="AA37" i="1"/>
  <c r="C38" i="1"/>
  <c r="Q38" i="1" s="1"/>
  <c r="H38" i="1"/>
  <c r="R38" i="1" s="1"/>
  <c r="M38" i="1"/>
  <c r="S38" i="1" s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M43" i="1"/>
  <c r="S42" i="1"/>
  <c r="W42" i="1"/>
  <c r="AA42" i="1"/>
  <c r="D43" i="1"/>
  <c r="E43" i="1"/>
  <c r="O51" i="1" s="1"/>
  <c r="O59" i="1" s="1"/>
  <c r="C43" i="1"/>
  <c r="I43" i="1"/>
  <c r="J43" i="1"/>
  <c r="H43" i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N50" i="1"/>
  <c r="M50" i="1" s="1"/>
  <c r="M58" i="1" s="1"/>
  <c r="D51" i="1"/>
  <c r="C51" i="1" s="1"/>
  <c r="E51" i="1"/>
  <c r="I51" i="1"/>
  <c r="N53" i="1" s="1"/>
  <c r="J51" i="1"/>
  <c r="O52" i="1" s="1"/>
  <c r="O60" i="1" s="1"/>
  <c r="H51" i="1"/>
  <c r="D59" i="1"/>
  <c r="D67" i="1"/>
  <c r="E59" i="1"/>
  <c r="E67" i="1"/>
  <c r="I59" i="1"/>
  <c r="H59" i="1" s="1"/>
  <c r="I67" i="1"/>
  <c r="J59" i="1"/>
  <c r="J67" i="1"/>
  <c r="O54" i="1" s="1"/>
  <c r="O62" i="1" s="1"/>
  <c r="C53" i="1"/>
  <c r="H53" i="1"/>
  <c r="R53" i="1" s="1"/>
  <c r="Q53" i="1"/>
  <c r="U53" i="1"/>
  <c r="V53" i="1"/>
  <c r="Y53" i="1"/>
  <c r="Z53" i="1"/>
  <c r="C54" i="1"/>
  <c r="H54" i="1"/>
  <c r="N54" i="1"/>
  <c r="M54" i="1" s="1"/>
  <c r="M62" i="1" s="1"/>
  <c r="Q54" i="1"/>
  <c r="R54" i="1"/>
  <c r="U54" i="1"/>
  <c r="V54" i="1"/>
  <c r="Y54" i="1"/>
  <c r="Z54" i="1"/>
  <c r="C55" i="1"/>
  <c r="H55" i="1"/>
  <c r="Q55" i="1"/>
  <c r="R55" i="1"/>
  <c r="U55" i="1"/>
  <c r="V55" i="1"/>
  <c r="Y55" i="1"/>
  <c r="Z55" i="1"/>
  <c r="C56" i="1"/>
  <c r="H56" i="1"/>
  <c r="Q56" i="1"/>
  <c r="R56" i="1"/>
  <c r="U56" i="1"/>
  <c r="V56" i="1"/>
  <c r="Y56" i="1"/>
  <c r="Z56" i="1"/>
  <c r="C57" i="1"/>
  <c r="H57" i="1"/>
  <c r="Q57" i="1"/>
  <c r="R57" i="1"/>
  <c r="U57" i="1"/>
  <c r="V57" i="1"/>
  <c r="Y57" i="1"/>
  <c r="Z57" i="1"/>
  <c r="C59" i="1"/>
  <c r="C61" i="1"/>
  <c r="Q61" i="1" s="1"/>
  <c r="H61" i="1"/>
  <c r="R61" i="1"/>
  <c r="U61" i="1"/>
  <c r="V61" i="1"/>
  <c r="Y61" i="1"/>
  <c r="Z61" i="1"/>
  <c r="C62" i="1"/>
  <c r="H62" i="1"/>
  <c r="R62" i="1" s="1"/>
  <c r="Q62" i="1"/>
  <c r="U62" i="1"/>
  <c r="V62" i="1"/>
  <c r="Y62" i="1"/>
  <c r="Z62" i="1"/>
  <c r="C63" i="1"/>
  <c r="H63" i="1"/>
  <c r="R63" i="1" s="1"/>
  <c r="Q63" i="1"/>
  <c r="U63" i="1"/>
  <c r="V63" i="1"/>
  <c r="Y63" i="1"/>
  <c r="Z63" i="1"/>
  <c r="C64" i="1"/>
  <c r="H64" i="1"/>
  <c r="R64" i="1" s="1"/>
  <c r="Q64" i="1"/>
  <c r="U64" i="1"/>
  <c r="V64" i="1"/>
  <c r="Y64" i="1"/>
  <c r="Z64" i="1"/>
  <c r="C65" i="1"/>
  <c r="H65" i="1"/>
  <c r="Q65" i="1"/>
  <c r="C69" i="1"/>
  <c r="Q69" i="1"/>
  <c r="C70" i="1"/>
  <c r="Q70" i="1"/>
  <c r="C71" i="1"/>
  <c r="Q71" i="1"/>
  <c r="C72" i="1"/>
  <c r="Q72" i="1"/>
  <c r="C73" i="1"/>
  <c r="Q73" i="1"/>
  <c r="R65" i="1"/>
  <c r="H69" i="1"/>
  <c r="R69" i="1"/>
  <c r="H70" i="1"/>
  <c r="R70" i="1"/>
  <c r="H71" i="1"/>
  <c r="R71" i="1"/>
  <c r="H72" i="1"/>
  <c r="R72" i="1"/>
  <c r="H73" i="1"/>
  <c r="R73" i="1"/>
  <c r="U65" i="1"/>
  <c r="U69" i="1"/>
  <c r="U70" i="1"/>
  <c r="U71" i="1"/>
  <c r="U72" i="1"/>
  <c r="U73" i="1"/>
  <c r="U75" i="1"/>
  <c r="V65" i="1"/>
  <c r="V69" i="1"/>
  <c r="V70" i="1"/>
  <c r="V71" i="1"/>
  <c r="V72" i="1"/>
  <c r="V73" i="1"/>
  <c r="W75" i="1"/>
  <c r="Y65" i="1"/>
  <c r="Y69" i="1"/>
  <c r="Y70" i="1"/>
  <c r="Y71" i="1"/>
  <c r="Y72" i="1"/>
  <c r="Y73" i="1"/>
  <c r="Y75" i="1"/>
  <c r="Z65" i="1"/>
  <c r="Z69" i="1"/>
  <c r="Z70" i="1"/>
  <c r="Z71" i="1"/>
  <c r="Z72" i="1"/>
  <c r="Z73" i="1"/>
  <c r="AA75" i="1"/>
  <c r="C67" i="1"/>
  <c r="O65" i="1" l="1"/>
  <c r="N61" i="1"/>
  <c r="S75" i="1"/>
  <c r="Q75" i="1"/>
  <c r="R75" i="1"/>
  <c r="N65" i="1"/>
  <c r="H67" i="1"/>
  <c r="N51" i="1"/>
  <c r="N62" i="1"/>
  <c r="N58" i="1"/>
  <c r="O53" i="1"/>
  <c r="O61" i="1" s="1"/>
  <c r="N52" i="1"/>
  <c r="M53" i="1" l="1"/>
  <c r="M61" i="1" s="1"/>
  <c r="M52" i="1"/>
  <c r="M60" i="1" s="1"/>
  <c r="N60" i="1"/>
  <c r="M51" i="1"/>
  <c r="M59" i="1" s="1"/>
  <c r="N59" i="1"/>
  <c r="M65" i="1" l="1"/>
</calcChain>
</file>

<file path=xl/sharedStrings.xml><?xml version="1.0" encoding="utf-8"?>
<sst xmlns="http://schemas.openxmlformats.org/spreadsheetml/2006/main" count="54" uniqueCount="39">
  <si>
    <t>神奈川区</t>
  </si>
  <si>
    <t>現在</t>
  </si>
  <si>
    <t>　</t>
    <phoneticPr fontId="2"/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</si>
  <si>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</si>
  <si>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年　齢</t>
    <rPh sb="0" eb="1">
      <t>トシ</t>
    </rPh>
    <rPh sb="2" eb="3">
      <t>ヨワイ</t>
    </rPh>
    <phoneticPr fontId="2"/>
  </si>
  <si>
    <t>人口</t>
    <rPh sb="0" eb="2">
      <t>ジンコウ</t>
    </rPh>
    <phoneticPr fontId="2"/>
  </si>
  <si>
    <t>総　　数</t>
    <rPh sb="0" eb="1">
      <t>フサ</t>
    </rPh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</si>
  <si>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</si>
  <si>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</si>
  <si>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</si>
  <si>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</si>
  <si>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40～44</t>
    <phoneticPr fontId="2"/>
  </si>
  <si>
    <t>80～84</t>
    <phoneticPr fontId="2"/>
  </si>
  <si>
    <t>5～9</t>
    <phoneticPr fontId="2"/>
  </si>
  <si>
    <t>45～49</t>
    <phoneticPr fontId="2"/>
  </si>
  <si>
    <t>85～89</t>
    <phoneticPr fontId="2"/>
  </si>
  <si>
    <t>10～14</t>
    <phoneticPr fontId="2"/>
  </si>
  <si>
    <t>50～54</t>
    <phoneticPr fontId="2"/>
  </si>
  <si>
    <t>90～94</t>
    <phoneticPr fontId="2"/>
  </si>
  <si>
    <t>15～19</t>
    <phoneticPr fontId="2"/>
  </si>
  <si>
    <t>55～59</t>
    <phoneticPr fontId="2"/>
  </si>
  <si>
    <t>95～99</t>
    <phoneticPr fontId="2"/>
  </si>
  <si>
    <t>20～24</t>
    <phoneticPr fontId="2"/>
  </si>
  <si>
    <t>60～64</t>
    <phoneticPr fontId="2"/>
  </si>
  <si>
    <t>100歳以上</t>
    <rPh sb="3" eb="4">
      <t>サイ</t>
    </rPh>
    <rPh sb="4" eb="6">
      <t>イジョウ</t>
    </rPh>
    <phoneticPr fontId="2"/>
  </si>
  <si>
    <t>（再掲）</t>
    <rPh sb="1" eb="3">
      <t>サイケイ</t>
    </rPh>
    <phoneticPr fontId="2"/>
  </si>
  <si>
    <t>15歳未満</t>
    <rPh sb="2" eb="3">
      <t>サイ</t>
    </rPh>
    <rPh sb="3" eb="5">
      <t>ミマン</t>
    </rPh>
    <phoneticPr fontId="2"/>
  </si>
  <si>
    <t>25～29</t>
    <phoneticPr fontId="2"/>
  </si>
  <si>
    <t>65～69</t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</si>
  <si>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</si>
  <si>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</si>
  <si>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65～74歳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</si>
  <si>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</si>
  <si>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</si>
  <si>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30～34</t>
    <phoneticPr fontId="2"/>
  </si>
  <si>
    <t>70～74</t>
    <phoneticPr fontId="2"/>
  </si>
  <si>
    <t>平均年齢</t>
    <rPh sb="0" eb="2">
      <t>ヘイキン</t>
    </rPh>
    <rPh sb="2" eb="4">
      <t>ネンレイ</t>
    </rPh>
    <phoneticPr fontId="2"/>
  </si>
  <si>
    <t>35～39</t>
    <phoneticPr fontId="2"/>
  </si>
  <si>
    <t>75～79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</si>
</sst>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177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Alignment="1">
      <alignment vertical="center" textRotation="255"/>
    </xf>
    <xf numFmtId="0" fontId="3" fillId="0" borderId="6" xfId="0" applyFont="1" applyBorder="1" applyAlignment="1">
      <alignment vertical="center"/>
    </xf>
    <xf numFmtId="0" fontId="3" fillId="0" borderId="0" xfId="0" applyFont="1" applyBorder="1"/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9" xfId="0" applyFont="1" applyBorder="1"/>
    <xf numFmtId="38" fontId="3" fillId="0" borderId="12" xfId="1" applyFont="1" applyBorder="1"/>
    <xf numFmtId="38" fontId="3" fillId="0" borderId="0" xfId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textRotation="255" wrapText="1"/>
    </xf>
    <xf numFmtId="38" fontId="3" fillId="0" borderId="0" xfId="1" applyFont="1" applyBorder="1"/>
    <xf numFmtId="38" fontId="3" fillId="0" borderId="0" xfId="1" applyFont="1" applyFill="1" applyBorder="1"/>
    <xf numFmtId="38" fontId="3" fillId="0" borderId="12" xfId="1" applyFont="1" applyFill="1" applyBorder="1" applyAlignment="1">
      <alignment vertical="center"/>
    </xf>
    <xf numFmtId="38" fontId="3" fillId="0" borderId="0" xfId="1" applyFont="1" applyBorder="1" applyAlignment="1"/>
    <xf numFmtId="0" fontId="3" fillId="0" borderId="12" xfId="0" applyFont="1" applyBorder="1" applyAlignment="1">
      <alignment vertical="center"/>
    </xf>
    <xf numFmtId="0" fontId="3" fillId="0" borderId="0" xfId="0" applyFont="1" applyBorder="1" applyAlignment="1"/>
    <xf numFmtId="176" fontId="3" fillId="0" borderId="12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wrapText="1"/>
    </xf>
    <xf numFmtId="38" fontId="3" fillId="0" borderId="13" xfId="1" applyFont="1" applyBorder="1" applyAlignment="1">
      <alignment vertical="center"/>
    </xf>
    <xf numFmtId="38" fontId="3" fillId="0" borderId="1" xfId="1" applyFont="1" applyBorder="1" applyAlignment="1"/>
    <xf numFmtId="38" fontId="3" fillId="0" borderId="1" xfId="1" applyFont="1" applyBorder="1"/>
    <xf numFmtId="0" fontId="3" fillId="0" borderId="14" xfId="0" applyFont="1" applyBorder="1"/>
    <xf numFmtId="38" fontId="3" fillId="0" borderId="13" xfId="1" applyFont="1" applyBorder="1"/>
    <xf numFmtId="0" fontId="3" fillId="0" borderId="13" xfId="0" applyFont="1" applyBorder="1"/>
    <xf numFmtId="0" fontId="3" fillId="0" borderId="3" xfId="0" applyFont="1" applyFill="1" applyBorder="1" applyAlignment="1">
      <alignment horizontal="distributed" vertical="center" indent="5"/>
    </xf>
    <xf numFmtId="0" fontId="3" fillId="0" borderId="4" xfId="0" applyFont="1" applyFill="1" applyBorder="1" applyAlignment="1">
      <alignment horizontal="distributed" vertical="center" indent="5"/>
    </xf>
    <xf numFmtId="0" fontId="3" fillId="0" borderId="5" xfId="0" applyFont="1" applyFill="1" applyBorder="1" applyAlignment="1">
      <alignment horizontal="distributed" vertical="center" indent="5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5" customWidth="1"/>
    <col min="3" max="3" width="22.625" style="5" customWidth="1"/>
    <col min="4" max="4" width="22.625" style="6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2</v>
      </c>
      <c r="B1" s="2"/>
      <c r="C1" s="2"/>
      <c r="D1" s="3"/>
      <c r="E1" s="4"/>
    </row>
    <row r="2" spans="1:27" x14ac:dyDescent="0.15">
      <c r="B2" s="1" t="s">
        <v>3</v>
      </c>
    </row>
    <row r="3" spans="1:27" x14ac:dyDescent="0.15">
      <c r="B3" s="1"/>
    </row>
    <row r="5" spans="1:27" x14ac:dyDescent="0.15">
      <c r="B5" s="5" t="s">
        <v>0</v>
      </c>
      <c r="C5" s="7">
        <v>41547</v>
      </c>
      <c r="D5" s="6" t="s">
        <v>1</v>
      </c>
    </row>
    <row r="6" spans="1:27" ht="13.5" customHeight="1" thickBot="1" x14ac:dyDescent="0.2">
      <c r="B6" s="8"/>
      <c r="C6" s="8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7" ht="24.75" customHeight="1" x14ac:dyDescent="0.15">
      <c r="A7" s="11"/>
      <c r="B7" s="44" t="s">
        <v>4</v>
      </c>
      <c r="C7" s="41" t="s">
        <v>5</v>
      </c>
      <c r="D7" s="42"/>
      <c r="E7" s="43"/>
      <c r="F7" s="12"/>
      <c r="G7" s="44" t="s">
        <v>4</v>
      </c>
      <c r="H7" s="41" t="s">
        <v>5</v>
      </c>
      <c r="I7" s="42"/>
      <c r="J7" s="43"/>
      <c r="K7" s="12"/>
      <c r="L7" s="44" t="s">
        <v>4</v>
      </c>
      <c r="M7" s="41" t="s">
        <v>5</v>
      </c>
      <c r="N7" s="42"/>
      <c r="O7" s="42"/>
      <c r="P7" s="13"/>
    </row>
    <row r="8" spans="1:27" ht="49.5" customHeight="1" x14ac:dyDescent="0.15">
      <c r="A8" s="11"/>
      <c r="B8" s="45"/>
      <c r="C8" s="14" t="s">
        <v>6</v>
      </c>
      <c r="D8" s="15" t="s">
        <v>7</v>
      </c>
      <c r="E8" s="15" t="s">
        <v>8</v>
      </c>
      <c r="F8" s="16"/>
      <c r="G8" s="45"/>
      <c r="H8" s="14" t="s">
        <v>6</v>
      </c>
      <c r="I8" s="15" t="s">
        <v>7</v>
      </c>
      <c r="J8" s="15" t="s">
        <v>8</v>
      </c>
      <c r="K8" s="16"/>
      <c r="L8" s="45"/>
      <c r="M8" s="14" t="s">
        <v>6</v>
      </c>
      <c r="N8" s="15" t="s">
        <v>7</v>
      </c>
      <c r="O8" s="17" t="s">
        <v>8</v>
      </c>
      <c r="P8" s="13"/>
    </row>
    <row r="9" spans="1:27" x14ac:dyDescent="0.15">
      <c r="A9" s="11"/>
      <c r="B9" s="18" t="s">
        <v>9</v>
      </c>
      <c r="C9" s="19">
        <f>SUM(D9:E9)</f>
        <v>230628</v>
      </c>
      <c r="D9" s="20">
        <v>116845</v>
      </c>
      <c r="E9" s="20">
        <v>113783</v>
      </c>
      <c r="F9" s="21"/>
      <c r="H9" s="22"/>
      <c r="I9" s="23"/>
      <c r="J9" s="23"/>
      <c r="K9" s="21"/>
      <c r="M9" s="22"/>
      <c r="N9" s="23"/>
      <c r="O9" s="23"/>
    </row>
    <row r="10" spans="1:27" x14ac:dyDescent="0.15">
      <c r="A10" s="11"/>
      <c r="B10" s="24"/>
      <c r="C10" s="19"/>
      <c r="D10" s="20"/>
      <c r="E10" s="20"/>
      <c r="F10" s="21"/>
      <c r="H10" s="22"/>
      <c r="I10" s="23"/>
      <c r="J10" s="23"/>
      <c r="K10" s="21"/>
      <c r="M10" s="22"/>
      <c r="N10" s="23"/>
      <c r="O10" s="23"/>
    </row>
    <row r="11" spans="1:27" ht="13.5" customHeight="1" x14ac:dyDescent="0.15">
      <c r="A11" s="25"/>
      <c r="B11" s="24" t="s">
        <v>10</v>
      </c>
      <c r="C11" s="19">
        <f>SUM(D11:E11)</f>
        <v>9682</v>
      </c>
      <c r="D11" s="20">
        <f>SUM(D13:D17)</f>
        <v>4945</v>
      </c>
      <c r="E11" s="20">
        <f>SUM(E13:E17)</f>
        <v>4737</v>
      </c>
      <c r="F11" s="16"/>
      <c r="G11" s="24" t="s">
        <v>11</v>
      </c>
      <c r="H11" s="19">
        <f>SUM(I11:J11)</f>
        <v>21008</v>
      </c>
      <c r="I11" s="20">
        <f>SUM(I13:I17)</f>
        <v>10942</v>
      </c>
      <c r="J11" s="20">
        <f>SUM(J13:J17)</f>
        <v>10066</v>
      </c>
      <c r="K11" s="16"/>
      <c r="L11" s="24" t="s">
        <v>12</v>
      </c>
      <c r="M11" s="19">
        <f>SUM(N11:O11)</f>
        <v>6983</v>
      </c>
      <c r="N11" s="20">
        <f>SUM(N13:N17)</f>
        <v>2722</v>
      </c>
      <c r="O11" s="20">
        <f>SUM(O13:O17)</f>
        <v>4261</v>
      </c>
    </row>
    <row r="12" spans="1:27" x14ac:dyDescent="0.15">
      <c r="A12" s="25"/>
      <c r="B12" s="24"/>
      <c r="C12" s="19"/>
      <c r="D12" s="20"/>
      <c r="E12" s="20"/>
      <c r="F12" s="16"/>
      <c r="G12" s="24"/>
      <c r="H12" s="19"/>
      <c r="I12" s="20"/>
      <c r="J12" s="20"/>
      <c r="K12" s="16"/>
      <c r="L12" s="24"/>
      <c r="M12" s="19"/>
      <c r="N12" s="20"/>
      <c r="O12" s="20"/>
    </row>
    <row r="13" spans="1:27" x14ac:dyDescent="0.15">
      <c r="A13" s="11"/>
      <c r="B13" s="1">
        <v>0</v>
      </c>
      <c r="C13" s="19">
        <f>SUM(D13:E13)</f>
        <v>1950</v>
      </c>
      <c r="D13" s="26">
        <v>992</v>
      </c>
      <c r="E13" s="26">
        <v>958</v>
      </c>
      <c r="F13" s="21"/>
      <c r="G13" s="24">
        <v>40</v>
      </c>
      <c r="H13" s="19">
        <f>SUM(I13:J13)</f>
        <v>4398</v>
      </c>
      <c r="I13" s="26">
        <v>2291</v>
      </c>
      <c r="J13" s="26">
        <v>2107</v>
      </c>
      <c r="K13" s="21"/>
      <c r="L13" s="24">
        <v>80</v>
      </c>
      <c r="M13" s="19">
        <f>SUM(N13:O13)</f>
        <v>1596</v>
      </c>
      <c r="N13" s="26">
        <v>637</v>
      </c>
      <c r="O13" s="26">
        <v>959</v>
      </c>
      <c r="Q13" s="1">
        <f>$B13*C13</f>
        <v>0</v>
      </c>
      <c r="R13" s="1">
        <f>$G13*H13</f>
        <v>175920</v>
      </c>
      <c r="S13" s="1">
        <f>$L13*M13</f>
        <v>127680</v>
      </c>
      <c r="U13" s="1">
        <f>$B13*D13</f>
        <v>0</v>
      </c>
      <c r="V13" s="1">
        <f>$G13*I13</f>
        <v>91640</v>
      </c>
      <c r="W13" s="1">
        <f>$L13*N13</f>
        <v>50960</v>
      </c>
      <c r="Y13" s="1">
        <f>$B13*E13</f>
        <v>0</v>
      </c>
      <c r="Z13" s="1">
        <f>$G13*J13</f>
        <v>84280</v>
      </c>
      <c r="AA13" s="1">
        <f>$L13*O13</f>
        <v>76720</v>
      </c>
    </row>
    <row r="14" spans="1:27" x14ac:dyDescent="0.15">
      <c r="A14" s="11"/>
      <c r="B14" s="1">
        <v>1</v>
      </c>
      <c r="C14" s="19">
        <f>SUM(D14:E14)</f>
        <v>1977</v>
      </c>
      <c r="D14" s="26">
        <v>1040</v>
      </c>
      <c r="E14" s="26">
        <v>937</v>
      </c>
      <c r="F14" s="21"/>
      <c r="G14" s="24">
        <v>41</v>
      </c>
      <c r="H14" s="19">
        <f>SUM(I14:J14)</f>
        <v>4229</v>
      </c>
      <c r="I14" s="26">
        <v>2198</v>
      </c>
      <c r="J14" s="26">
        <v>2031</v>
      </c>
      <c r="K14" s="21"/>
      <c r="L14" s="24">
        <v>81</v>
      </c>
      <c r="M14" s="19">
        <f>SUM(N14:O14)</f>
        <v>1434</v>
      </c>
      <c r="N14" s="26">
        <v>580</v>
      </c>
      <c r="O14" s="26">
        <v>854</v>
      </c>
      <c r="Q14" s="1">
        <f>$B14*C14</f>
        <v>1977</v>
      </c>
      <c r="R14" s="1">
        <f>$G14*H14</f>
        <v>173389</v>
      </c>
      <c r="S14" s="1">
        <f>$L14*M14</f>
        <v>116154</v>
      </c>
      <c r="U14" s="1">
        <f>$B14*D14</f>
        <v>1040</v>
      </c>
      <c r="V14" s="1">
        <f>$G14*I14</f>
        <v>90118</v>
      </c>
      <c r="W14" s="1">
        <f>$L14*N14</f>
        <v>46980</v>
      </c>
      <c r="Y14" s="1">
        <f>$B14*E14</f>
        <v>937</v>
      </c>
      <c r="Z14" s="1">
        <f>$G14*J14</f>
        <v>83271</v>
      </c>
      <c r="AA14" s="1">
        <f>$L14*O14</f>
        <v>69174</v>
      </c>
    </row>
    <row r="15" spans="1:27" x14ac:dyDescent="0.15">
      <c r="A15" s="11"/>
      <c r="B15" s="1">
        <v>2</v>
      </c>
      <c r="C15" s="19">
        <f>SUM(D15:E15)</f>
        <v>2007</v>
      </c>
      <c r="D15" s="27">
        <v>998</v>
      </c>
      <c r="E15" s="27">
        <v>1009</v>
      </c>
      <c r="F15" s="21"/>
      <c r="G15" s="24">
        <v>42</v>
      </c>
      <c r="H15" s="19">
        <f>SUM(I15:J15)</f>
        <v>4218</v>
      </c>
      <c r="I15" s="27">
        <v>2120</v>
      </c>
      <c r="J15" s="27">
        <v>2098</v>
      </c>
      <c r="K15" s="21"/>
      <c r="L15" s="24">
        <v>82</v>
      </c>
      <c r="M15" s="19">
        <f>SUM(N15:O15)</f>
        <v>1419</v>
      </c>
      <c r="N15" s="27">
        <v>552</v>
      </c>
      <c r="O15" s="27">
        <v>867</v>
      </c>
      <c r="Q15" s="1">
        <f>$B15*C15</f>
        <v>4014</v>
      </c>
      <c r="R15" s="1">
        <f>$G15*H15</f>
        <v>177156</v>
      </c>
      <c r="S15" s="1">
        <f>$L15*M15</f>
        <v>116358</v>
      </c>
      <c r="U15" s="1">
        <f>$B15*D15</f>
        <v>1996</v>
      </c>
      <c r="V15" s="1">
        <f>$G15*I15</f>
        <v>89040</v>
      </c>
      <c r="W15" s="1">
        <f>$L15*N15</f>
        <v>45264</v>
      </c>
      <c r="Y15" s="1">
        <f>$B15*E15</f>
        <v>2018</v>
      </c>
      <c r="Z15" s="1">
        <f>$G15*J15</f>
        <v>88116</v>
      </c>
      <c r="AA15" s="1">
        <f>$L15*O15</f>
        <v>71094</v>
      </c>
    </row>
    <row r="16" spans="1:27" x14ac:dyDescent="0.15">
      <c r="A16" s="11"/>
      <c r="B16" s="1">
        <v>3</v>
      </c>
      <c r="C16" s="19">
        <f>SUM(D16:E16)</f>
        <v>1931</v>
      </c>
      <c r="D16" s="27">
        <v>987</v>
      </c>
      <c r="E16" s="27">
        <v>944</v>
      </c>
      <c r="F16" s="21"/>
      <c r="G16" s="24">
        <v>43</v>
      </c>
      <c r="H16" s="19">
        <f>SUM(I16:J16)</f>
        <v>4008</v>
      </c>
      <c r="I16" s="27">
        <v>2140</v>
      </c>
      <c r="J16" s="27">
        <v>1868</v>
      </c>
      <c r="K16" s="21"/>
      <c r="L16" s="24">
        <v>83</v>
      </c>
      <c r="M16" s="19">
        <f>SUM(N16:O16)</f>
        <v>1333</v>
      </c>
      <c r="N16" s="27">
        <v>512</v>
      </c>
      <c r="O16" s="27">
        <v>821</v>
      </c>
      <c r="Q16" s="1">
        <f>$B16*C16</f>
        <v>5793</v>
      </c>
      <c r="R16" s="1">
        <f>$G16*H16</f>
        <v>172344</v>
      </c>
      <c r="S16" s="1">
        <f>$L16*M16</f>
        <v>110639</v>
      </c>
      <c r="U16" s="1">
        <f>$B16*D16</f>
        <v>2961</v>
      </c>
      <c r="V16" s="1">
        <f>$G16*I16</f>
        <v>92020</v>
      </c>
      <c r="W16" s="1">
        <f>$L16*N16</f>
        <v>42496</v>
      </c>
      <c r="Y16" s="1">
        <f>$B16*E16</f>
        <v>2832</v>
      </c>
      <c r="Z16" s="1">
        <f>$G16*J16</f>
        <v>80324</v>
      </c>
      <c r="AA16" s="1">
        <f>$L16*O16</f>
        <v>68143</v>
      </c>
    </row>
    <row r="17" spans="1:27" x14ac:dyDescent="0.15">
      <c r="A17" s="11"/>
      <c r="B17" s="1">
        <v>4</v>
      </c>
      <c r="C17" s="19">
        <f>SUM(D17:E17)</f>
        <v>1817</v>
      </c>
      <c r="D17" s="27">
        <v>928</v>
      </c>
      <c r="E17" s="27">
        <v>889</v>
      </c>
      <c r="F17" s="21"/>
      <c r="G17" s="24">
        <v>44</v>
      </c>
      <c r="H17" s="19">
        <f>SUM(I17:J17)</f>
        <v>4155</v>
      </c>
      <c r="I17" s="27">
        <v>2193</v>
      </c>
      <c r="J17" s="27">
        <v>1962</v>
      </c>
      <c r="K17" s="21"/>
      <c r="L17" s="24">
        <v>84</v>
      </c>
      <c r="M17" s="19">
        <f>SUM(N17:O17)</f>
        <v>1201</v>
      </c>
      <c r="N17" s="27">
        <v>441</v>
      </c>
      <c r="O17" s="27">
        <v>760</v>
      </c>
      <c r="Q17" s="1">
        <f>$B17*C17</f>
        <v>7268</v>
      </c>
      <c r="R17" s="1">
        <f>$G17*H17</f>
        <v>182820</v>
      </c>
      <c r="S17" s="1">
        <f>$L17*M17</f>
        <v>100884</v>
      </c>
      <c r="U17" s="1">
        <f>$B17*D17</f>
        <v>3712</v>
      </c>
      <c r="V17" s="1">
        <f>$G17*I17</f>
        <v>96492</v>
      </c>
      <c r="W17" s="1">
        <f>$L17*N17</f>
        <v>37044</v>
      </c>
      <c r="Y17" s="1">
        <f>$B17*E17</f>
        <v>3556</v>
      </c>
      <c r="Z17" s="1">
        <f>$G17*J17</f>
        <v>86328</v>
      </c>
      <c r="AA17" s="1">
        <f>$L17*O17</f>
        <v>63840</v>
      </c>
    </row>
    <row r="18" spans="1:27" x14ac:dyDescent="0.15">
      <c r="A18" s="11"/>
      <c r="B18" s="1"/>
      <c r="C18" s="28"/>
      <c r="D18" s="27"/>
      <c r="E18" s="27"/>
      <c r="F18" s="21"/>
      <c r="G18" s="24"/>
      <c r="H18" s="28"/>
      <c r="I18" s="27"/>
      <c r="J18" s="27"/>
      <c r="K18" s="21"/>
      <c r="L18" s="24"/>
      <c r="M18" s="28"/>
      <c r="N18" s="27"/>
      <c r="O18" s="27"/>
    </row>
    <row r="19" spans="1:27" x14ac:dyDescent="0.15">
      <c r="A19" s="11"/>
      <c r="B19" s="24" t="s">
        <v>13</v>
      </c>
      <c r="C19" s="19">
        <f>SUM(D19:E19)</f>
        <v>9010</v>
      </c>
      <c r="D19" s="20">
        <f>SUM(D21:D25)</f>
        <v>4644</v>
      </c>
      <c r="E19" s="20">
        <f>SUM(E21:E25)</f>
        <v>4366</v>
      </c>
      <c r="F19" s="21"/>
      <c r="G19" s="24" t="s">
        <v>14</v>
      </c>
      <c r="H19" s="19">
        <f>SUM(I19:J19)</f>
        <v>17920</v>
      </c>
      <c r="I19" s="20">
        <f>SUM(I21:I25)</f>
        <v>9684</v>
      </c>
      <c r="J19" s="20">
        <f>SUM(J21:J25)</f>
        <v>8236</v>
      </c>
      <c r="K19" s="21"/>
      <c r="L19" s="24" t="s">
        <v>15</v>
      </c>
      <c r="M19" s="19">
        <f>SUM(N19:O19)</f>
        <v>4090</v>
      </c>
      <c r="N19" s="20">
        <f>SUM(N21:N25)</f>
        <v>1369</v>
      </c>
      <c r="O19" s="20">
        <f>SUM(O21:O25)</f>
        <v>2721</v>
      </c>
    </row>
    <row r="20" spans="1:27" x14ac:dyDescent="0.15">
      <c r="A20" s="11"/>
      <c r="B20" s="24"/>
      <c r="C20" s="28"/>
      <c r="D20" s="27"/>
      <c r="E20" s="27"/>
      <c r="F20" s="21"/>
      <c r="G20" s="24"/>
      <c r="H20" s="28"/>
      <c r="I20" s="27"/>
      <c r="J20" s="27"/>
      <c r="K20" s="21"/>
      <c r="L20" s="24"/>
      <c r="M20" s="28"/>
      <c r="N20" s="27"/>
      <c r="O20" s="27"/>
    </row>
    <row r="21" spans="1:27" x14ac:dyDescent="0.15">
      <c r="A21" s="11"/>
      <c r="B21" s="1">
        <v>5</v>
      </c>
      <c r="C21" s="19">
        <f>SUM(D21:E21)</f>
        <v>1903</v>
      </c>
      <c r="D21" s="27">
        <v>975</v>
      </c>
      <c r="E21" s="27">
        <v>928</v>
      </c>
      <c r="F21" s="21"/>
      <c r="G21" s="24">
        <v>45</v>
      </c>
      <c r="H21" s="19">
        <f>SUM(I21:J21)</f>
        <v>3974</v>
      </c>
      <c r="I21" s="27">
        <v>2120</v>
      </c>
      <c r="J21" s="27">
        <v>1854</v>
      </c>
      <c r="K21" s="21"/>
      <c r="L21" s="24">
        <v>85</v>
      </c>
      <c r="M21" s="19">
        <f>SUM(N21:O21)</f>
        <v>1067</v>
      </c>
      <c r="N21" s="27">
        <v>379</v>
      </c>
      <c r="O21" s="27">
        <v>688</v>
      </c>
      <c r="Q21" s="1">
        <f>$B21*C21</f>
        <v>9515</v>
      </c>
      <c r="R21" s="1">
        <f>$G21*H21</f>
        <v>178830</v>
      </c>
      <c r="S21" s="1">
        <f>$L21*M21</f>
        <v>90695</v>
      </c>
      <c r="U21" s="1">
        <f>$B21*D21</f>
        <v>4875</v>
      </c>
      <c r="V21" s="1">
        <f>$G21*I21</f>
        <v>95400</v>
      </c>
      <c r="W21" s="1">
        <f>$L21*N21</f>
        <v>32215</v>
      </c>
      <c r="Y21" s="1">
        <f>$B21*E21</f>
        <v>4640</v>
      </c>
      <c r="Z21" s="1">
        <f>$G21*J21</f>
        <v>83430</v>
      </c>
      <c r="AA21" s="1">
        <f>$L21*O21</f>
        <v>58480</v>
      </c>
    </row>
    <row r="22" spans="1:27" x14ac:dyDescent="0.15">
      <c r="A22" s="11"/>
      <c r="B22" s="1">
        <v>6</v>
      </c>
      <c r="C22" s="19">
        <f>SUM(D22:E22)</f>
        <v>1863</v>
      </c>
      <c r="D22" s="27">
        <v>942</v>
      </c>
      <c r="E22" s="27">
        <v>921</v>
      </c>
      <c r="F22" s="21"/>
      <c r="G22" s="24">
        <v>46</v>
      </c>
      <c r="H22" s="19">
        <f>SUM(I22:J22)</f>
        <v>3980</v>
      </c>
      <c r="I22" s="27">
        <v>2204</v>
      </c>
      <c r="J22" s="27">
        <v>1776</v>
      </c>
      <c r="K22" s="21"/>
      <c r="L22" s="24">
        <v>86</v>
      </c>
      <c r="M22" s="19">
        <f>SUM(N22:O22)</f>
        <v>902</v>
      </c>
      <c r="N22" s="27">
        <v>302</v>
      </c>
      <c r="O22" s="27">
        <v>600</v>
      </c>
      <c r="Q22" s="1">
        <f>$B22*C22</f>
        <v>11178</v>
      </c>
      <c r="R22" s="1">
        <f>$G22*H22</f>
        <v>183080</v>
      </c>
      <c r="S22" s="1">
        <f>$L22*M22</f>
        <v>77572</v>
      </c>
      <c r="U22" s="1">
        <f>$B22*D22</f>
        <v>5652</v>
      </c>
      <c r="V22" s="1">
        <f>$G22*I22</f>
        <v>101384</v>
      </c>
      <c r="W22" s="1">
        <f>$L22*N22</f>
        <v>25972</v>
      </c>
      <c r="Y22" s="1">
        <f>$B22*E22</f>
        <v>5526</v>
      </c>
      <c r="Z22" s="1">
        <f>$G22*J22</f>
        <v>81696</v>
      </c>
      <c r="AA22" s="1">
        <f>$L22*O22</f>
        <v>51600</v>
      </c>
    </row>
    <row r="23" spans="1:27" x14ac:dyDescent="0.15">
      <c r="A23" s="11"/>
      <c r="B23" s="1">
        <v>7</v>
      </c>
      <c r="C23" s="19">
        <f>SUM(D23:E23)</f>
        <v>1742</v>
      </c>
      <c r="D23" s="27">
        <v>927</v>
      </c>
      <c r="E23" s="27">
        <v>815</v>
      </c>
      <c r="F23" s="21"/>
      <c r="G23" s="24">
        <v>47</v>
      </c>
      <c r="H23" s="19">
        <f>SUM(I23:J23)</f>
        <v>3030</v>
      </c>
      <c r="I23" s="27">
        <v>1606</v>
      </c>
      <c r="J23" s="27">
        <v>1424</v>
      </c>
      <c r="K23" s="21"/>
      <c r="L23" s="24">
        <v>87</v>
      </c>
      <c r="M23" s="19">
        <f>SUM(N23:O23)</f>
        <v>819</v>
      </c>
      <c r="N23" s="27">
        <v>283</v>
      </c>
      <c r="O23" s="27">
        <v>536</v>
      </c>
      <c r="Q23" s="1">
        <f>$B23*C23</f>
        <v>12194</v>
      </c>
      <c r="R23" s="1">
        <f>$G23*H23</f>
        <v>142410</v>
      </c>
      <c r="S23" s="1">
        <f>$L23*M23</f>
        <v>71253</v>
      </c>
      <c r="U23" s="1">
        <f>$B23*D23</f>
        <v>6489</v>
      </c>
      <c r="V23" s="1">
        <f>$G23*I23</f>
        <v>75482</v>
      </c>
      <c r="W23" s="1">
        <f>$L23*N23</f>
        <v>24621</v>
      </c>
      <c r="Y23" s="1">
        <f>$B23*E23</f>
        <v>5705</v>
      </c>
      <c r="Z23" s="1">
        <f>$G23*J23</f>
        <v>66928</v>
      </c>
      <c r="AA23" s="1">
        <f>$L23*O23</f>
        <v>46632</v>
      </c>
    </row>
    <row r="24" spans="1:27" x14ac:dyDescent="0.15">
      <c r="A24" s="11"/>
      <c r="B24" s="1">
        <v>8</v>
      </c>
      <c r="C24" s="19">
        <f>SUM(D24:E24)</f>
        <v>1693</v>
      </c>
      <c r="D24" s="27">
        <v>864</v>
      </c>
      <c r="E24" s="27">
        <v>829</v>
      </c>
      <c r="F24" s="21"/>
      <c r="G24" s="24">
        <v>48</v>
      </c>
      <c r="H24" s="19">
        <f>SUM(I24:J24)</f>
        <v>3609</v>
      </c>
      <c r="I24" s="27">
        <v>1971</v>
      </c>
      <c r="J24" s="27">
        <v>1638</v>
      </c>
      <c r="K24" s="21"/>
      <c r="L24" s="24">
        <v>88</v>
      </c>
      <c r="M24" s="19">
        <f>SUM(N24:O24)</f>
        <v>747</v>
      </c>
      <c r="N24" s="27">
        <v>244</v>
      </c>
      <c r="O24" s="27">
        <v>503</v>
      </c>
      <c r="Q24" s="1">
        <f>$B24*C24</f>
        <v>13544</v>
      </c>
      <c r="R24" s="1">
        <f>$G24*H24</f>
        <v>173232</v>
      </c>
      <c r="S24" s="1">
        <f>$L24*M24</f>
        <v>65736</v>
      </c>
      <c r="U24" s="1">
        <f>$B24*D24</f>
        <v>6912</v>
      </c>
      <c r="V24" s="1">
        <f>$G24*I24</f>
        <v>94608</v>
      </c>
      <c r="W24" s="1">
        <f>$L24*N24</f>
        <v>21472</v>
      </c>
      <c r="Y24" s="1">
        <f>$B24*E24</f>
        <v>6632</v>
      </c>
      <c r="Z24" s="1">
        <f>$G24*J24</f>
        <v>78624</v>
      </c>
      <c r="AA24" s="1">
        <f>$L24*O24</f>
        <v>44264</v>
      </c>
    </row>
    <row r="25" spans="1:27" x14ac:dyDescent="0.15">
      <c r="A25" s="11"/>
      <c r="B25" s="1">
        <v>9</v>
      </c>
      <c r="C25" s="19">
        <f>SUM(D25:E25)</f>
        <v>1809</v>
      </c>
      <c r="D25" s="27">
        <v>936</v>
      </c>
      <c r="E25" s="27">
        <v>873</v>
      </c>
      <c r="F25" s="21"/>
      <c r="G25" s="24">
        <v>49</v>
      </c>
      <c r="H25" s="19">
        <f>SUM(I25:J25)</f>
        <v>3327</v>
      </c>
      <c r="I25" s="27">
        <v>1783</v>
      </c>
      <c r="J25" s="27">
        <v>1544</v>
      </c>
      <c r="K25" s="21"/>
      <c r="L25" s="24">
        <v>89</v>
      </c>
      <c r="M25" s="19">
        <f>SUM(N25:O25)</f>
        <v>555</v>
      </c>
      <c r="N25" s="27">
        <v>161</v>
      </c>
      <c r="O25" s="27">
        <v>394</v>
      </c>
      <c r="Q25" s="1">
        <f>$B25*C25</f>
        <v>16281</v>
      </c>
      <c r="R25" s="1">
        <f>$G25*H25</f>
        <v>163023</v>
      </c>
      <c r="S25" s="1">
        <f>$L25*M25</f>
        <v>49395</v>
      </c>
      <c r="U25" s="1">
        <f>$B25*D25</f>
        <v>8424</v>
      </c>
      <c r="V25" s="1">
        <f>$G25*I25</f>
        <v>87367</v>
      </c>
      <c r="W25" s="1">
        <f>$L25*N25</f>
        <v>14329</v>
      </c>
      <c r="Y25" s="1">
        <f>$B25*E25</f>
        <v>7857</v>
      </c>
      <c r="Z25" s="1">
        <f>$G25*J25</f>
        <v>75656</v>
      </c>
      <c r="AA25" s="1">
        <f>$L25*O25</f>
        <v>35066</v>
      </c>
    </row>
    <row r="26" spans="1:27" x14ac:dyDescent="0.15">
      <c r="A26" s="11"/>
      <c r="B26" s="1"/>
      <c r="C26" s="28"/>
      <c r="D26" s="27"/>
      <c r="E26" s="27"/>
      <c r="F26" s="21"/>
      <c r="G26" s="24"/>
      <c r="H26" s="28"/>
      <c r="I26" s="27"/>
      <c r="J26" s="27"/>
      <c r="K26" s="21"/>
      <c r="L26" s="24"/>
      <c r="M26" s="28"/>
      <c r="N26" s="27"/>
      <c r="O26" s="27"/>
    </row>
    <row r="27" spans="1:27" x14ac:dyDescent="0.15">
      <c r="A27" s="11"/>
      <c r="B27" s="24" t="s">
        <v>16</v>
      </c>
      <c r="C27" s="19">
        <f>SUM(D27:E27)</f>
        <v>8774</v>
      </c>
      <c r="D27" s="20">
        <f>SUM(D29:D33)</f>
        <v>4448</v>
      </c>
      <c r="E27" s="20">
        <f>SUM(E29:E33)</f>
        <v>4326</v>
      </c>
      <c r="F27" s="21"/>
      <c r="G27" s="24" t="s">
        <v>17</v>
      </c>
      <c r="H27" s="19">
        <f>SUM(I27:J27)</f>
        <v>14171</v>
      </c>
      <c r="I27" s="20">
        <f>SUM(I29:I33)</f>
        <v>7517</v>
      </c>
      <c r="J27" s="20">
        <f>SUM(J29:J33)</f>
        <v>6654</v>
      </c>
      <c r="K27" s="21"/>
      <c r="L27" s="24" t="s">
        <v>18</v>
      </c>
      <c r="M27" s="19">
        <f>SUM(N27:O27)</f>
        <v>1714</v>
      </c>
      <c r="N27" s="20">
        <f>SUM(N29:N33)</f>
        <v>452</v>
      </c>
      <c r="O27" s="20">
        <f>SUM(O29:O33)</f>
        <v>1262</v>
      </c>
    </row>
    <row r="28" spans="1:27" x14ac:dyDescent="0.15">
      <c r="A28" s="11"/>
      <c r="B28" s="24"/>
      <c r="C28" s="22"/>
      <c r="D28" s="27"/>
      <c r="E28" s="27"/>
      <c r="F28" s="21"/>
      <c r="G28" s="24"/>
      <c r="H28" s="22"/>
      <c r="I28" s="27"/>
      <c r="J28" s="27"/>
      <c r="K28" s="21"/>
      <c r="L28" s="24"/>
      <c r="M28" s="22"/>
      <c r="N28" s="27"/>
      <c r="O28" s="27"/>
    </row>
    <row r="29" spans="1:27" x14ac:dyDescent="0.15">
      <c r="A29" s="11"/>
      <c r="B29" s="1">
        <v>10</v>
      </c>
      <c r="C29" s="19">
        <f>SUM(D29:E29)</f>
        <v>1725</v>
      </c>
      <c r="D29" s="27">
        <v>857</v>
      </c>
      <c r="E29" s="27">
        <v>868</v>
      </c>
      <c r="F29" s="21"/>
      <c r="G29" s="1">
        <v>50</v>
      </c>
      <c r="H29" s="19">
        <f>SUM(I29:J29)</f>
        <v>3076</v>
      </c>
      <c r="I29" s="27">
        <v>1683</v>
      </c>
      <c r="J29" s="27">
        <v>1393</v>
      </c>
      <c r="K29" s="21"/>
      <c r="L29" s="24">
        <v>90</v>
      </c>
      <c r="M29" s="19">
        <f>SUM(N29:O29)</f>
        <v>477</v>
      </c>
      <c r="N29" s="27">
        <v>140</v>
      </c>
      <c r="O29" s="27">
        <v>337</v>
      </c>
      <c r="Q29" s="1">
        <f>$B29*C29</f>
        <v>17250</v>
      </c>
      <c r="R29" s="1">
        <f>$G29*H29</f>
        <v>153800</v>
      </c>
      <c r="S29" s="1">
        <f>$L29*M29</f>
        <v>42930</v>
      </c>
      <c r="U29" s="1">
        <f>$B29*D29</f>
        <v>8570</v>
      </c>
      <c r="V29" s="1">
        <f>$G29*I29</f>
        <v>84150</v>
      </c>
      <c r="W29" s="1">
        <f>$L29*N29</f>
        <v>12600</v>
      </c>
      <c r="Y29" s="1">
        <f>$B29*E29</f>
        <v>8680</v>
      </c>
      <c r="Z29" s="1">
        <f>$G29*J29</f>
        <v>69650</v>
      </c>
      <c r="AA29" s="1">
        <f>$L29*O29</f>
        <v>30330</v>
      </c>
    </row>
    <row r="30" spans="1:27" x14ac:dyDescent="0.15">
      <c r="A30" s="11"/>
      <c r="B30" s="1">
        <v>11</v>
      </c>
      <c r="C30" s="19">
        <f>SUM(D30:E30)</f>
        <v>1766</v>
      </c>
      <c r="D30" s="26">
        <v>912</v>
      </c>
      <c r="E30" s="26">
        <v>854</v>
      </c>
      <c r="F30" s="21"/>
      <c r="G30" s="1">
        <v>51</v>
      </c>
      <c r="H30" s="19">
        <f>SUM(I30:J30)</f>
        <v>2890</v>
      </c>
      <c r="I30" s="26">
        <v>1554</v>
      </c>
      <c r="J30" s="26">
        <v>1336</v>
      </c>
      <c r="K30" s="21"/>
      <c r="L30" s="24">
        <v>91</v>
      </c>
      <c r="M30" s="19">
        <f>SUM(N30:O30)</f>
        <v>401</v>
      </c>
      <c r="N30" s="26">
        <v>90</v>
      </c>
      <c r="O30" s="26">
        <v>311</v>
      </c>
      <c r="Q30" s="1">
        <f>$B30*C30</f>
        <v>19426</v>
      </c>
      <c r="R30" s="1">
        <f>$G30*H30</f>
        <v>147390</v>
      </c>
      <c r="S30" s="1">
        <f>$L30*M30</f>
        <v>36491</v>
      </c>
      <c r="U30" s="1">
        <f>$B30*D30</f>
        <v>10032</v>
      </c>
      <c r="V30" s="1">
        <f>$G30*I30</f>
        <v>79254</v>
      </c>
      <c r="W30" s="1">
        <f>$L30*N30</f>
        <v>8190</v>
      </c>
      <c r="Y30" s="1">
        <f>$B30*E30</f>
        <v>9394</v>
      </c>
      <c r="Z30" s="1">
        <f>$G30*J30</f>
        <v>68136</v>
      </c>
      <c r="AA30" s="1">
        <f>$L30*O30</f>
        <v>28301</v>
      </c>
    </row>
    <row r="31" spans="1:27" x14ac:dyDescent="0.15">
      <c r="A31" s="11"/>
      <c r="B31" s="1">
        <v>12</v>
      </c>
      <c r="C31" s="19">
        <f>SUM(D31:E31)</f>
        <v>1788</v>
      </c>
      <c r="D31" s="26">
        <v>942</v>
      </c>
      <c r="E31" s="26">
        <v>846</v>
      </c>
      <c r="F31" s="21"/>
      <c r="G31" s="1">
        <v>52</v>
      </c>
      <c r="H31" s="19">
        <f>SUM(I31:J31)</f>
        <v>2801</v>
      </c>
      <c r="I31" s="26">
        <v>1492</v>
      </c>
      <c r="J31" s="26">
        <v>1309</v>
      </c>
      <c r="K31" s="21"/>
      <c r="L31" s="24">
        <v>92</v>
      </c>
      <c r="M31" s="19">
        <f>SUM(N31:O31)</f>
        <v>338</v>
      </c>
      <c r="N31" s="26">
        <v>89</v>
      </c>
      <c r="O31" s="26">
        <v>249</v>
      </c>
      <c r="Q31" s="1">
        <f>$B31*C31</f>
        <v>21456</v>
      </c>
      <c r="R31" s="1">
        <f>$G31*H31</f>
        <v>145652</v>
      </c>
      <c r="S31" s="1">
        <f>$L31*M31</f>
        <v>31096</v>
      </c>
      <c r="U31" s="1">
        <f>$B31*D31</f>
        <v>11304</v>
      </c>
      <c r="V31" s="1">
        <f>$G31*I31</f>
        <v>77584</v>
      </c>
      <c r="W31" s="1">
        <f>$L31*N31</f>
        <v>8188</v>
      </c>
      <c r="Y31" s="1">
        <f>$B31*E31</f>
        <v>10152</v>
      </c>
      <c r="Z31" s="1">
        <f>$G31*J31</f>
        <v>68068</v>
      </c>
      <c r="AA31" s="1">
        <f>$L31*O31</f>
        <v>22908</v>
      </c>
    </row>
    <row r="32" spans="1:27" x14ac:dyDescent="0.15">
      <c r="A32" s="11"/>
      <c r="B32" s="1">
        <v>13</v>
      </c>
      <c r="C32" s="19">
        <f>SUM(D32:E32)</f>
        <v>1736</v>
      </c>
      <c r="D32" s="26">
        <v>853</v>
      </c>
      <c r="E32" s="26">
        <v>883</v>
      </c>
      <c r="F32" s="21"/>
      <c r="G32" s="1">
        <v>53</v>
      </c>
      <c r="H32" s="19">
        <f>SUM(I32:J32)</f>
        <v>2738</v>
      </c>
      <c r="I32" s="26">
        <v>1414</v>
      </c>
      <c r="J32" s="26">
        <v>1324</v>
      </c>
      <c r="K32" s="21"/>
      <c r="L32" s="24">
        <v>93</v>
      </c>
      <c r="M32" s="19">
        <f>SUM(N32:O32)</f>
        <v>296</v>
      </c>
      <c r="N32" s="26">
        <v>80</v>
      </c>
      <c r="O32" s="26">
        <v>216</v>
      </c>
      <c r="Q32" s="1">
        <f>$B32*C32</f>
        <v>22568</v>
      </c>
      <c r="R32" s="1">
        <f>$G32*H32</f>
        <v>145114</v>
      </c>
      <c r="S32" s="1">
        <f>$L32*M32</f>
        <v>27528</v>
      </c>
      <c r="U32" s="1">
        <f>$B32*D32</f>
        <v>11089</v>
      </c>
      <c r="V32" s="1">
        <f>$G32*I32</f>
        <v>74942</v>
      </c>
      <c r="W32" s="1">
        <f>$L32*N32</f>
        <v>7440</v>
      </c>
      <c r="Y32" s="1">
        <f>$B32*E32</f>
        <v>11479</v>
      </c>
      <c r="Z32" s="1">
        <f>$G32*J32</f>
        <v>70172</v>
      </c>
      <c r="AA32" s="1">
        <f>$L32*O32</f>
        <v>20088</v>
      </c>
    </row>
    <row r="33" spans="1:27" x14ac:dyDescent="0.15">
      <c r="A33" s="11"/>
      <c r="B33" s="1">
        <v>14</v>
      </c>
      <c r="C33" s="19">
        <f>SUM(D33:E33)</f>
        <v>1759</v>
      </c>
      <c r="D33" s="29">
        <v>884</v>
      </c>
      <c r="E33" s="26">
        <v>875</v>
      </c>
      <c r="F33" s="21"/>
      <c r="G33" s="1">
        <v>54</v>
      </c>
      <c r="H33" s="19">
        <f>SUM(I33:J33)</f>
        <v>2666</v>
      </c>
      <c r="I33" s="29">
        <v>1374</v>
      </c>
      <c r="J33" s="26">
        <v>1292</v>
      </c>
      <c r="K33" s="21"/>
      <c r="L33" s="24">
        <v>94</v>
      </c>
      <c r="M33" s="19">
        <f>SUM(N33:O33)</f>
        <v>202</v>
      </c>
      <c r="N33" s="29">
        <v>53</v>
      </c>
      <c r="O33" s="26">
        <v>149</v>
      </c>
      <c r="Q33" s="1">
        <f>$B33*C33</f>
        <v>24626</v>
      </c>
      <c r="R33" s="1">
        <f>$G33*H33</f>
        <v>143964</v>
      </c>
      <c r="S33" s="1">
        <f>$L33*M33</f>
        <v>18988</v>
      </c>
      <c r="U33" s="1">
        <f>$B33*D33</f>
        <v>12376</v>
      </c>
      <c r="V33" s="1">
        <f>$G33*I33</f>
        <v>74196</v>
      </c>
      <c r="W33" s="1">
        <f>$L33*N33</f>
        <v>4982</v>
      </c>
      <c r="Y33" s="1">
        <f>$B33*E33</f>
        <v>12250</v>
      </c>
      <c r="Z33" s="1">
        <f>$G33*J33</f>
        <v>69768</v>
      </c>
      <c r="AA33" s="1">
        <f>$L33*O33</f>
        <v>14006</v>
      </c>
    </row>
    <row r="34" spans="1:27" x14ac:dyDescent="0.15">
      <c r="A34" s="11"/>
      <c r="B34" s="1"/>
      <c r="C34" s="22"/>
      <c r="D34" s="29"/>
      <c r="E34" s="26"/>
      <c r="F34" s="21"/>
      <c r="H34" s="22"/>
      <c r="I34" s="29"/>
      <c r="J34" s="26"/>
      <c r="K34" s="21"/>
      <c r="L34" s="24"/>
      <c r="M34" s="22"/>
      <c r="N34" s="29"/>
      <c r="O34" s="26"/>
    </row>
    <row r="35" spans="1:27" x14ac:dyDescent="0.15">
      <c r="B35" s="24" t="s">
        <v>19</v>
      </c>
      <c r="C35" s="19">
        <f>SUM(D35:E35)</f>
        <v>8718</v>
      </c>
      <c r="D35" s="20">
        <f>SUM(D37:D41)</f>
        <v>4517</v>
      </c>
      <c r="E35" s="20">
        <f>SUM(E37:E41)</f>
        <v>4201</v>
      </c>
      <c r="F35" s="21"/>
      <c r="G35" s="24" t="s">
        <v>20</v>
      </c>
      <c r="H35" s="19">
        <f>SUM(I35:J35)</f>
        <v>12532</v>
      </c>
      <c r="I35" s="20">
        <f>SUM(I37:I41)</f>
        <v>6621</v>
      </c>
      <c r="J35" s="20">
        <f>SUM(J37:J41)</f>
        <v>5911</v>
      </c>
      <c r="K35" s="21"/>
      <c r="L35" s="24" t="s">
        <v>21</v>
      </c>
      <c r="M35" s="19">
        <f>SUM(N35:O35)</f>
        <v>439</v>
      </c>
      <c r="N35" s="20">
        <f>SUM(N37:N41)</f>
        <v>82</v>
      </c>
      <c r="O35" s="20">
        <f>SUM(O37:O41)</f>
        <v>357</v>
      </c>
    </row>
    <row r="36" spans="1:27" x14ac:dyDescent="0.15">
      <c r="B36" s="24"/>
      <c r="C36" s="19"/>
      <c r="D36" s="29"/>
      <c r="E36" s="26"/>
      <c r="F36" s="21"/>
      <c r="G36" s="24"/>
      <c r="H36" s="19"/>
      <c r="I36" s="29"/>
      <c r="J36" s="26"/>
      <c r="K36" s="21"/>
      <c r="L36" s="24"/>
      <c r="M36" s="19"/>
      <c r="N36" s="29"/>
      <c r="O36" s="26"/>
    </row>
    <row r="37" spans="1:27" x14ac:dyDescent="0.15">
      <c r="B37" s="24">
        <v>15</v>
      </c>
      <c r="C37" s="19">
        <f>SUM(D37:E37)</f>
        <v>1692</v>
      </c>
      <c r="D37" s="29">
        <v>870</v>
      </c>
      <c r="E37" s="26">
        <v>822</v>
      </c>
      <c r="F37" s="21"/>
      <c r="G37" s="1">
        <v>55</v>
      </c>
      <c r="H37" s="19">
        <f>SUM(I37:J37)</f>
        <v>2550</v>
      </c>
      <c r="I37" s="29">
        <v>1362</v>
      </c>
      <c r="J37" s="26">
        <v>1188</v>
      </c>
      <c r="K37" s="21"/>
      <c r="L37" s="24">
        <v>95</v>
      </c>
      <c r="M37" s="19">
        <f>SUM(N37:O37)</f>
        <v>137</v>
      </c>
      <c r="N37" s="29">
        <v>27</v>
      </c>
      <c r="O37" s="26">
        <v>110</v>
      </c>
      <c r="Q37" s="1">
        <f>$B37*C37</f>
        <v>25380</v>
      </c>
      <c r="R37" s="1">
        <f>$G37*H37</f>
        <v>140250</v>
      </c>
      <c r="S37" s="1">
        <f>$L37*M37</f>
        <v>13015</v>
      </c>
      <c r="U37" s="1">
        <f>$B37*D37</f>
        <v>13050</v>
      </c>
      <c r="V37" s="1">
        <f>$G37*I37</f>
        <v>74910</v>
      </c>
      <c r="W37" s="1">
        <f>$L37*N37</f>
        <v>2565</v>
      </c>
      <c r="Y37" s="1">
        <f>$B37*E37</f>
        <v>12330</v>
      </c>
      <c r="Z37" s="1">
        <f>$G37*J37</f>
        <v>65340</v>
      </c>
      <c r="AA37" s="1">
        <f>$L37*O37</f>
        <v>10450</v>
      </c>
    </row>
    <row r="38" spans="1:27" x14ac:dyDescent="0.15">
      <c r="B38" s="24">
        <v>16</v>
      </c>
      <c r="C38" s="19">
        <f>SUM(D38:E38)</f>
        <v>1664</v>
      </c>
      <c r="D38" s="29">
        <v>830</v>
      </c>
      <c r="E38" s="26">
        <v>834</v>
      </c>
      <c r="F38" s="21"/>
      <c r="G38" s="1">
        <v>56</v>
      </c>
      <c r="H38" s="19">
        <f>SUM(I38:J38)</f>
        <v>2508</v>
      </c>
      <c r="I38" s="29">
        <v>1331</v>
      </c>
      <c r="J38" s="26">
        <v>1177</v>
      </c>
      <c r="K38" s="21"/>
      <c r="L38" s="24">
        <v>96</v>
      </c>
      <c r="M38" s="19">
        <f>SUM(N38:O38)</f>
        <v>114</v>
      </c>
      <c r="N38" s="29">
        <v>22</v>
      </c>
      <c r="O38" s="26">
        <v>92</v>
      </c>
      <c r="Q38" s="1">
        <f>$B38*C38</f>
        <v>26624</v>
      </c>
      <c r="R38" s="1">
        <f>$G38*H38</f>
        <v>140448</v>
      </c>
      <c r="S38" s="1">
        <f>$L38*M38</f>
        <v>10944</v>
      </c>
      <c r="U38" s="1">
        <f>$B38*D38</f>
        <v>13280</v>
      </c>
      <c r="V38" s="1">
        <f>$G38*I38</f>
        <v>74536</v>
      </c>
      <c r="W38" s="1">
        <f>$L38*N38</f>
        <v>2112</v>
      </c>
      <c r="Y38" s="1">
        <f>$B38*E38</f>
        <v>13344</v>
      </c>
      <c r="Z38" s="1">
        <f>$G38*J38</f>
        <v>65912</v>
      </c>
      <c r="AA38" s="1">
        <f>$L38*O38</f>
        <v>8832</v>
      </c>
    </row>
    <row r="39" spans="1:27" x14ac:dyDescent="0.15">
      <c r="B39" s="24">
        <v>17</v>
      </c>
      <c r="C39" s="19">
        <f>SUM(D39:E39)</f>
        <v>1658</v>
      </c>
      <c r="D39" s="29">
        <v>864</v>
      </c>
      <c r="E39" s="26">
        <v>794</v>
      </c>
      <c r="F39" s="21"/>
      <c r="G39" s="1">
        <v>57</v>
      </c>
      <c r="H39" s="19">
        <f>SUM(I39:J39)</f>
        <v>2459</v>
      </c>
      <c r="I39" s="29">
        <v>1276</v>
      </c>
      <c r="J39" s="26">
        <v>1183</v>
      </c>
      <c r="K39" s="21"/>
      <c r="L39" s="24">
        <v>97</v>
      </c>
      <c r="M39" s="19">
        <f>SUM(N39:O39)</f>
        <v>81</v>
      </c>
      <c r="N39" s="29">
        <v>17</v>
      </c>
      <c r="O39" s="26">
        <v>64</v>
      </c>
      <c r="Q39" s="1">
        <f>$B39*C39</f>
        <v>28186</v>
      </c>
      <c r="R39" s="1">
        <f>$G39*H39</f>
        <v>140163</v>
      </c>
      <c r="S39" s="1">
        <f>$L39*M39</f>
        <v>7857</v>
      </c>
      <c r="U39" s="1">
        <f>$B39*D39</f>
        <v>14688</v>
      </c>
      <c r="V39" s="1">
        <f>$G39*I39</f>
        <v>72732</v>
      </c>
      <c r="W39" s="1">
        <f>$L39*N39</f>
        <v>1649</v>
      </c>
      <c r="Y39" s="1">
        <f>$B39*E39</f>
        <v>13498</v>
      </c>
      <c r="Z39" s="1">
        <f>$G39*J39</f>
        <v>67431</v>
      </c>
      <c r="AA39" s="1">
        <f>$L39*O39</f>
        <v>6208</v>
      </c>
    </row>
    <row r="40" spans="1:27" x14ac:dyDescent="0.15">
      <c r="B40" s="24">
        <v>18</v>
      </c>
      <c r="C40" s="19">
        <f>SUM(D40:E40)</f>
        <v>1787</v>
      </c>
      <c r="D40" s="29">
        <v>926</v>
      </c>
      <c r="E40" s="26">
        <v>861</v>
      </c>
      <c r="F40" s="21"/>
      <c r="G40" s="1">
        <v>58</v>
      </c>
      <c r="H40" s="19">
        <f>SUM(I40:J40)</f>
        <v>2499</v>
      </c>
      <c r="I40" s="29">
        <v>1305</v>
      </c>
      <c r="J40" s="26">
        <v>1194</v>
      </c>
      <c r="K40" s="21"/>
      <c r="L40" s="24">
        <v>98</v>
      </c>
      <c r="M40" s="19">
        <f>SUM(N40:O40)</f>
        <v>63</v>
      </c>
      <c r="N40" s="29">
        <v>9</v>
      </c>
      <c r="O40" s="26">
        <v>54</v>
      </c>
      <c r="Q40" s="1">
        <f>$B40*C40</f>
        <v>32166</v>
      </c>
      <c r="R40" s="1">
        <f>$G40*H40</f>
        <v>144942</v>
      </c>
      <c r="S40" s="1">
        <f>$L40*M40</f>
        <v>6174</v>
      </c>
      <c r="U40" s="1">
        <f>$B40*D40</f>
        <v>16668</v>
      </c>
      <c r="V40" s="1">
        <f>$G40*I40</f>
        <v>75690</v>
      </c>
      <c r="W40" s="1">
        <f>$L40*N40</f>
        <v>882</v>
      </c>
      <c r="Y40" s="1">
        <f>$B40*E40</f>
        <v>15498</v>
      </c>
      <c r="Z40" s="1">
        <f>$G40*J40</f>
        <v>69252</v>
      </c>
      <c r="AA40" s="1">
        <f>$L40*O40</f>
        <v>5292</v>
      </c>
    </row>
    <row r="41" spans="1:27" x14ac:dyDescent="0.15">
      <c r="B41" s="24">
        <v>19</v>
      </c>
      <c r="C41" s="19">
        <f>SUM(D41:E41)</f>
        <v>1917</v>
      </c>
      <c r="D41" s="29">
        <v>1027</v>
      </c>
      <c r="E41" s="26">
        <v>890</v>
      </c>
      <c r="F41" s="21"/>
      <c r="G41" s="1">
        <v>59</v>
      </c>
      <c r="H41" s="19">
        <f>SUM(I41:J41)</f>
        <v>2516</v>
      </c>
      <c r="I41" s="29">
        <v>1347</v>
      </c>
      <c r="J41" s="26">
        <v>1169</v>
      </c>
      <c r="K41" s="21"/>
      <c r="L41" s="24">
        <v>99</v>
      </c>
      <c r="M41" s="19">
        <f>SUM(N41:O41)</f>
        <v>44</v>
      </c>
      <c r="N41" s="29">
        <v>7</v>
      </c>
      <c r="O41" s="26">
        <v>37</v>
      </c>
      <c r="Q41" s="1">
        <f>$B41*C41</f>
        <v>36423</v>
      </c>
      <c r="R41" s="1">
        <f>$G41*H41</f>
        <v>148444</v>
      </c>
      <c r="S41" s="1">
        <f>$L41*M41</f>
        <v>4356</v>
      </c>
      <c r="U41" s="1">
        <f>$B41*D41</f>
        <v>19513</v>
      </c>
      <c r="V41" s="1">
        <f>$G41*I41</f>
        <v>79473</v>
      </c>
      <c r="W41" s="1">
        <f>$L41*N41</f>
        <v>693</v>
      </c>
      <c r="Y41" s="1">
        <f>$B41*E41</f>
        <v>16910</v>
      </c>
      <c r="Z41" s="1">
        <f>$G41*J41</f>
        <v>68971</v>
      </c>
      <c r="AA41" s="1">
        <f>$L41*O41</f>
        <v>3663</v>
      </c>
    </row>
    <row r="42" spans="1:27" x14ac:dyDescent="0.15">
      <c r="B42" s="24"/>
      <c r="C42" s="19"/>
      <c r="D42" s="29"/>
      <c r="E42" s="26"/>
      <c r="F42" s="21"/>
      <c r="H42" s="19"/>
      <c r="I42" s="29"/>
      <c r="J42" s="26"/>
      <c r="K42" s="21"/>
      <c r="L42" s="24"/>
      <c r="M42" s="19"/>
      <c r="N42" s="29"/>
      <c r="O42" s="26"/>
      <c r="S42" s="1">
        <f>100*M43</f>
        <v>7500</v>
      </c>
      <c r="W42" s="1">
        <f>100*N43</f>
        <v>1200</v>
      </c>
      <c r="AA42" s="1">
        <f>100*O43</f>
        <v>6300</v>
      </c>
    </row>
    <row r="43" spans="1:27" x14ac:dyDescent="0.15">
      <c r="B43" s="24" t="s">
        <v>22</v>
      </c>
      <c r="C43" s="19">
        <f>SUM(D43:E43)</f>
        <v>12350</v>
      </c>
      <c r="D43" s="20">
        <f>SUM(D45:D49)</f>
        <v>6577</v>
      </c>
      <c r="E43" s="20">
        <f>SUM(E45:E49)</f>
        <v>5773</v>
      </c>
      <c r="F43" s="21"/>
      <c r="G43" s="24" t="s">
        <v>23</v>
      </c>
      <c r="H43" s="19">
        <f>SUM(I43:J43)</f>
        <v>14932</v>
      </c>
      <c r="I43" s="20">
        <f>SUM(I45:I49)</f>
        <v>7769</v>
      </c>
      <c r="J43" s="20">
        <f>SUM(J45:J49)</f>
        <v>7163</v>
      </c>
      <c r="K43" s="21"/>
      <c r="L43" s="21" t="s">
        <v>24</v>
      </c>
      <c r="M43" s="19">
        <f>SUM(N43:O43)</f>
        <v>75</v>
      </c>
      <c r="N43" s="20">
        <v>12</v>
      </c>
      <c r="O43" s="20">
        <v>63</v>
      </c>
    </row>
    <row r="44" spans="1:27" x14ac:dyDescent="0.15">
      <c r="B44" s="24"/>
      <c r="C44" s="19"/>
      <c r="D44" s="29"/>
      <c r="E44" s="26"/>
      <c r="F44" s="21"/>
      <c r="G44" s="24"/>
      <c r="H44" s="19"/>
      <c r="I44" s="29"/>
      <c r="J44" s="26"/>
      <c r="K44" s="21"/>
      <c r="L44" s="21"/>
      <c r="M44" s="30"/>
      <c r="N44" s="31"/>
      <c r="O44" s="13"/>
    </row>
    <row r="45" spans="1:27" x14ac:dyDescent="0.15">
      <c r="B45" s="24">
        <v>20</v>
      </c>
      <c r="C45" s="19">
        <f>SUM(D45:E45)</f>
        <v>2042</v>
      </c>
      <c r="D45" s="29">
        <v>1072</v>
      </c>
      <c r="E45" s="26">
        <v>970</v>
      </c>
      <c r="F45" s="21"/>
      <c r="G45" s="1">
        <v>60</v>
      </c>
      <c r="H45" s="19">
        <f>SUM(I45:J45)</f>
        <v>2579</v>
      </c>
      <c r="I45" s="29">
        <v>1368</v>
      </c>
      <c r="J45" s="26">
        <v>1211</v>
      </c>
      <c r="K45" s="21"/>
      <c r="L45" s="16"/>
      <c r="M45" s="30"/>
      <c r="N45" s="31"/>
      <c r="O45" s="13"/>
      <c r="Q45" s="1">
        <f>$B45*C45</f>
        <v>40840</v>
      </c>
      <c r="R45" s="1">
        <f>$G45*H45</f>
        <v>154740</v>
      </c>
      <c r="U45" s="1">
        <f>$B45*D45</f>
        <v>21440</v>
      </c>
      <c r="V45" s="1">
        <f>$G45*I45</f>
        <v>82080</v>
      </c>
      <c r="Y45" s="1">
        <f>$B45*E45</f>
        <v>19400</v>
      </c>
      <c r="Z45" s="1">
        <f>$G45*J45</f>
        <v>72660</v>
      </c>
    </row>
    <row r="46" spans="1:27" x14ac:dyDescent="0.15">
      <c r="B46" s="24">
        <v>21</v>
      </c>
      <c r="C46" s="19">
        <f>SUM(D46:E46)</f>
        <v>2241</v>
      </c>
      <c r="D46" s="29">
        <v>1197</v>
      </c>
      <c r="E46" s="26">
        <v>1044</v>
      </c>
      <c r="F46" s="21"/>
      <c r="G46" s="1">
        <v>61</v>
      </c>
      <c r="H46" s="19">
        <f>SUM(I46:J46)</f>
        <v>2794</v>
      </c>
      <c r="I46" s="29">
        <v>1466</v>
      </c>
      <c r="J46" s="26">
        <v>1328</v>
      </c>
      <c r="K46" s="21"/>
      <c r="L46" s="24"/>
      <c r="M46" s="30"/>
      <c r="N46" s="31"/>
      <c r="O46" s="13"/>
      <c r="Q46" s="1">
        <f>$B46*C46</f>
        <v>47061</v>
      </c>
      <c r="R46" s="1">
        <f>$G46*H46</f>
        <v>170434</v>
      </c>
      <c r="U46" s="1">
        <f>$B46*D46</f>
        <v>25137</v>
      </c>
      <c r="V46" s="1">
        <f>$G46*I46</f>
        <v>89426</v>
      </c>
      <c r="Y46" s="1">
        <f>$B46*E46</f>
        <v>21924</v>
      </c>
      <c r="Z46" s="1">
        <f>$G46*J46</f>
        <v>81008</v>
      </c>
    </row>
    <row r="47" spans="1:27" x14ac:dyDescent="0.15">
      <c r="B47" s="24">
        <v>22</v>
      </c>
      <c r="C47" s="19">
        <f>SUM(D47:E47)</f>
        <v>2426</v>
      </c>
      <c r="D47" s="29">
        <v>1319</v>
      </c>
      <c r="E47" s="26">
        <v>1107</v>
      </c>
      <c r="F47" s="21"/>
      <c r="G47" s="1">
        <v>62</v>
      </c>
      <c r="H47" s="19">
        <f>SUM(I47:J47)</f>
        <v>2862</v>
      </c>
      <c r="I47" s="29">
        <v>1490</v>
      </c>
      <c r="J47" s="26">
        <v>1372</v>
      </c>
      <c r="K47" s="21"/>
      <c r="L47" s="24"/>
      <c r="M47" s="30"/>
      <c r="N47" s="31"/>
      <c r="O47" s="13"/>
      <c r="Q47" s="1">
        <f>$B47*C47</f>
        <v>53372</v>
      </c>
      <c r="R47" s="1">
        <f>$G47*H47</f>
        <v>177444</v>
      </c>
      <c r="U47" s="1">
        <f>$B47*D47</f>
        <v>29018</v>
      </c>
      <c r="V47" s="1">
        <f>$G47*I47</f>
        <v>92380</v>
      </c>
      <c r="Y47" s="1">
        <f>$B47*E47</f>
        <v>24354</v>
      </c>
      <c r="Z47" s="1">
        <f>$G47*J47</f>
        <v>85064</v>
      </c>
    </row>
    <row r="48" spans="1:27" x14ac:dyDescent="0.15">
      <c r="B48" s="24">
        <v>23</v>
      </c>
      <c r="C48" s="19">
        <f>SUM(D48:E48)</f>
        <v>2717</v>
      </c>
      <c r="D48" s="29">
        <v>1438</v>
      </c>
      <c r="E48" s="26">
        <v>1279</v>
      </c>
      <c r="F48" s="21"/>
      <c r="G48" s="1">
        <v>63</v>
      </c>
      <c r="H48" s="19">
        <f>SUM(I48:J48)</f>
        <v>3235</v>
      </c>
      <c r="I48" s="29">
        <v>1661</v>
      </c>
      <c r="J48" s="26">
        <v>1574</v>
      </c>
      <c r="K48" s="21"/>
      <c r="L48" s="24" t="s">
        <v>25</v>
      </c>
      <c r="M48" s="30"/>
      <c r="N48" s="31"/>
      <c r="O48" s="13"/>
      <c r="Q48" s="1">
        <f>$B48*C48</f>
        <v>62491</v>
      </c>
      <c r="R48" s="1">
        <f>$G48*H48</f>
        <v>203805</v>
      </c>
      <c r="U48" s="1">
        <f>$B48*D48</f>
        <v>33074</v>
      </c>
      <c r="V48" s="1">
        <f>$G48*I48</f>
        <v>104643</v>
      </c>
      <c r="Y48" s="1">
        <f>$B48*E48</f>
        <v>29417</v>
      </c>
      <c r="Z48" s="1">
        <f>$G48*J48</f>
        <v>99162</v>
      </c>
    </row>
    <row r="49" spans="2:26" x14ac:dyDescent="0.15">
      <c r="B49" s="24">
        <v>24</v>
      </c>
      <c r="C49" s="19">
        <f>SUM(D49:E49)</f>
        <v>2924</v>
      </c>
      <c r="D49" s="29">
        <v>1551</v>
      </c>
      <c r="E49" s="26">
        <v>1373</v>
      </c>
      <c r="F49" s="21"/>
      <c r="G49" s="1">
        <v>64</v>
      </c>
      <c r="H49" s="19">
        <f>SUM(I49:J49)</f>
        <v>3462</v>
      </c>
      <c r="I49" s="29">
        <v>1784</v>
      </c>
      <c r="J49" s="26">
        <v>1678</v>
      </c>
      <c r="K49" s="21"/>
      <c r="L49" s="24"/>
      <c r="M49" s="30"/>
      <c r="N49" s="31"/>
      <c r="O49" s="13"/>
      <c r="Q49" s="1">
        <f>$B49*C49</f>
        <v>70176</v>
      </c>
      <c r="R49" s="1">
        <f>$G49*H49</f>
        <v>221568</v>
      </c>
      <c r="U49" s="1">
        <f>$B49*D49</f>
        <v>37224</v>
      </c>
      <c r="V49" s="1">
        <f>$G49*I49</f>
        <v>114176</v>
      </c>
      <c r="Y49" s="1">
        <f>$B49*E49</f>
        <v>32952</v>
      </c>
      <c r="Z49" s="1">
        <f>$G49*J49</f>
        <v>107392</v>
      </c>
    </row>
    <row r="50" spans="2:26" x14ac:dyDescent="0.15">
      <c r="B50" s="24"/>
      <c r="C50" s="19"/>
      <c r="D50" s="29"/>
      <c r="E50" s="26"/>
      <c r="F50" s="21"/>
      <c r="H50" s="19"/>
      <c r="I50" s="29"/>
      <c r="J50" s="26"/>
      <c r="K50" s="21"/>
      <c r="L50" s="24" t="s">
        <v>26</v>
      </c>
      <c r="M50" s="19">
        <f>SUM(N50:O50)</f>
        <v>27466</v>
      </c>
      <c r="N50" s="29">
        <f>SUM(D11,D19,D27)</f>
        <v>14037</v>
      </c>
      <c r="O50" s="29">
        <f>SUM(E11,E19,E27)</f>
        <v>13429</v>
      </c>
    </row>
    <row r="51" spans="2:26" x14ac:dyDescent="0.15">
      <c r="B51" s="24" t="s">
        <v>27</v>
      </c>
      <c r="C51" s="19">
        <f>SUM(D51:E51)</f>
        <v>17009</v>
      </c>
      <c r="D51" s="20">
        <f>SUM(D53:D57)</f>
        <v>9200</v>
      </c>
      <c r="E51" s="20">
        <f>SUM(E53:E57)</f>
        <v>7809</v>
      </c>
      <c r="F51" s="21"/>
      <c r="G51" s="24" t="s">
        <v>28</v>
      </c>
      <c r="H51" s="19">
        <f>SUM(I51:J51)</f>
        <v>13227</v>
      </c>
      <c r="I51" s="20">
        <f>SUM(I53:I57)</f>
        <v>6548</v>
      </c>
      <c r="J51" s="20">
        <f>SUM(J53:J57)</f>
        <v>6679</v>
      </c>
      <c r="K51" s="21"/>
      <c r="L51" s="24" t="s">
        <v>29</v>
      </c>
      <c r="M51" s="19">
        <f>SUM(N51:O51)</f>
        <v>156033</v>
      </c>
      <c r="N51" s="20">
        <f>SUM(D35,D43,D51,D59,D67,I11,I19,I27,I35,I43)</f>
        <v>82364</v>
      </c>
      <c r="O51" s="20">
        <f>SUM(E35,E43,E51,E59,E67,J11,J19,J27,J35,J43)</f>
        <v>73669</v>
      </c>
    </row>
    <row r="52" spans="2:26" x14ac:dyDescent="0.15">
      <c r="B52" s="24"/>
      <c r="C52" s="19"/>
      <c r="D52" s="29"/>
      <c r="E52" s="26"/>
      <c r="F52" s="21"/>
      <c r="G52" s="24"/>
      <c r="H52" s="19"/>
      <c r="I52" s="29"/>
      <c r="J52" s="26"/>
      <c r="K52" s="21"/>
      <c r="L52" s="24" t="s">
        <v>30</v>
      </c>
      <c r="M52" s="19">
        <f>SUM(N52:O52)</f>
        <v>47129</v>
      </c>
      <c r="N52" s="29">
        <f>SUM(I51,I59,I67,N11,N19,N27,N35,N43)</f>
        <v>20444</v>
      </c>
      <c r="O52" s="29">
        <f>SUM(J51,J59,J67,O11,O19,O27,O35,O43)</f>
        <v>26685</v>
      </c>
    </row>
    <row r="53" spans="2:26" x14ac:dyDescent="0.15">
      <c r="B53" s="24">
        <v>25</v>
      </c>
      <c r="C53" s="19">
        <f>SUM(D53:E53)</f>
        <v>3196</v>
      </c>
      <c r="D53" s="29">
        <v>1771</v>
      </c>
      <c r="E53" s="26">
        <v>1425</v>
      </c>
      <c r="F53" s="21"/>
      <c r="G53" s="24">
        <v>65</v>
      </c>
      <c r="H53" s="19">
        <f>SUM(I53:J53)</f>
        <v>3386</v>
      </c>
      <c r="I53" s="29">
        <v>1722</v>
      </c>
      <c r="J53" s="26">
        <v>1664</v>
      </c>
      <c r="K53" s="21"/>
      <c r="L53" s="24" t="s">
        <v>31</v>
      </c>
      <c r="M53" s="19">
        <f>SUM(N53:O53)</f>
        <v>24619</v>
      </c>
      <c r="N53" s="29">
        <f>SUM(I51,I59)</f>
        <v>11835</v>
      </c>
      <c r="O53" s="29">
        <f>SUM(J51,J59)</f>
        <v>12784</v>
      </c>
      <c r="Q53" s="1">
        <f>$B53*C53</f>
        <v>79900</v>
      </c>
      <c r="R53" s="1">
        <f>$G53*H53</f>
        <v>220090</v>
      </c>
      <c r="U53" s="1">
        <f>$B53*D53</f>
        <v>44275</v>
      </c>
      <c r="V53" s="1">
        <f>$G53*I53</f>
        <v>111930</v>
      </c>
      <c r="Y53" s="1">
        <f>$B53*E53</f>
        <v>35625</v>
      </c>
      <c r="Z53" s="1">
        <f>$G53*J53</f>
        <v>108160</v>
      </c>
    </row>
    <row r="54" spans="2:26" x14ac:dyDescent="0.15">
      <c r="B54" s="24">
        <v>26</v>
      </c>
      <c r="C54" s="19">
        <f>SUM(D54:E54)</f>
        <v>3296</v>
      </c>
      <c r="D54" s="29">
        <v>1764</v>
      </c>
      <c r="E54" s="26">
        <v>1532</v>
      </c>
      <c r="F54" s="21"/>
      <c r="G54" s="24">
        <v>66</v>
      </c>
      <c r="H54" s="19">
        <f>SUM(I54:J54)</f>
        <v>3210</v>
      </c>
      <c r="I54" s="29">
        <v>1596</v>
      </c>
      <c r="J54" s="26">
        <v>1614</v>
      </c>
      <c r="K54" s="21"/>
      <c r="L54" s="24" t="s">
        <v>32</v>
      </c>
      <c r="M54" s="19">
        <f>SUM(N54:O54)</f>
        <v>22510</v>
      </c>
      <c r="N54" s="29">
        <f>SUM(I67,N11,N19,N27,N35,N43)</f>
        <v>8609</v>
      </c>
      <c r="O54" s="29">
        <f>SUM(J67,O11,O19,O27,O35,O43)</f>
        <v>13901</v>
      </c>
      <c r="Q54" s="1">
        <f>$B54*C54</f>
        <v>85696</v>
      </c>
      <c r="R54" s="1">
        <f>$G54*H54</f>
        <v>211860</v>
      </c>
      <c r="U54" s="1">
        <f>$B54*D54</f>
        <v>45864</v>
      </c>
      <c r="V54" s="1">
        <f>$G54*I54</f>
        <v>105336</v>
      </c>
      <c r="Y54" s="1">
        <f>$B54*E54</f>
        <v>39832</v>
      </c>
      <c r="Z54" s="1">
        <f>$G54*J54</f>
        <v>106524</v>
      </c>
    </row>
    <row r="55" spans="2:26" x14ac:dyDescent="0.15">
      <c r="B55" s="24">
        <v>27</v>
      </c>
      <c r="C55" s="19">
        <f>SUM(D55:E55)</f>
        <v>3417</v>
      </c>
      <c r="D55" s="29">
        <v>1849</v>
      </c>
      <c r="E55" s="26">
        <v>1568</v>
      </c>
      <c r="F55" s="21"/>
      <c r="G55" s="24">
        <v>67</v>
      </c>
      <c r="H55" s="19">
        <f>SUM(I55:J55)</f>
        <v>1945</v>
      </c>
      <c r="I55" s="29">
        <v>967</v>
      </c>
      <c r="J55" s="26">
        <v>978</v>
      </c>
      <c r="K55" s="21"/>
      <c r="L55" s="24"/>
      <c r="M55" s="30"/>
      <c r="N55" s="31"/>
      <c r="O55" s="13"/>
      <c r="Q55" s="1">
        <f>$B55*C55</f>
        <v>92259</v>
      </c>
      <c r="R55" s="1">
        <f>$G55*H55</f>
        <v>130315</v>
      </c>
      <c r="U55" s="1">
        <f>$B55*D55</f>
        <v>49923</v>
      </c>
      <c r="V55" s="1">
        <f>$G55*I55</f>
        <v>64789</v>
      </c>
      <c r="Y55" s="1">
        <f>$B55*E55</f>
        <v>42336</v>
      </c>
      <c r="Z55" s="1">
        <f>$G55*J55</f>
        <v>65526</v>
      </c>
    </row>
    <row r="56" spans="2:26" x14ac:dyDescent="0.15">
      <c r="B56" s="24">
        <v>28</v>
      </c>
      <c r="C56" s="19">
        <f>SUM(D56:E56)</f>
        <v>3446</v>
      </c>
      <c r="D56" s="29">
        <v>1833</v>
      </c>
      <c r="E56" s="26">
        <v>1613</v>
      </c>
      <c r="F56" s="21"/>
      <c r="G56" s="24">
        <v>68</v>
      </c>
      <c r="H56" s="19">
        <f>SUM(I56:J56)</f>
        <v>2125</v>
      </c>
      <c r="I56" s="29">
        <v>1052</v>
      </c>
      <c r="J56" s="26">
        <v>1073</v>
      </c>
      <c r="K56" s="21"/>
      <c r="L56" s="24" t="s">
        <v>33</v>
      </c>
      <c r="M56" s="30"/>
      <c r="N56" s="31"/>
      <c r="O56" s="13"/>
      <c r="Q56" s="1">
        <f>$B56*C56</f>
        <v>96488</v>
      </c>
      <c r="R56" s="1">
        <f>$G56*H56</f>
        <v>144500</v>
      </c>
      <c r="U56" s="1">
        <f>$B56*D56</f>
        <v>51324</v>
      </c>
      <c r="V56" s="1">
        <f>$G56*I56</f>
        <v>71536</v>
      </c>
      <c r="Y56" s="1">
        <f>$B56*E56</f>
        <v>45164</v>
      </c>
      <c r="Z56" s="1">
        <f>$G56*J56</f>
        <v>72964</v>
      </c>
    </row>
    <row r="57" spans="2:26" x14ac:dyDescent="0.15">
      <c r="B57" s="24">
        <v>29</v>
      </c>
      <c r="C57" s="19">
        <f>SUM(D57:E57)</f>
        <v>3654</v>
      </c>
      <c r="D57" s="29">
        <v>1983</v>
      </c>
      <c r="E57" s="26">
        <v>1671</v>
      </c>
      <c r="F57" s="21"/>
      <c r="G57" s="24">
        <v>69</v>
      </c>
      <c r="H57" s="19">
        <f>SUM(I57:J57)</f>
        <v>2561</v>
      </c>
      <c r="I57" s="29">
        <v>1211</v>
      </c>
      <c r="J57" s="26">
        <v>1350</v>
      </c>
      <c r="K57" s="21"/>
      <c r="L57" s="24"/>
      <c r="M57" s="30"/>
      <c r="N57" s="31"/>
      <c r="O57" s="13"/>
      <c r="Q57" s="1">
        <f>$B57*C57</f>
        <v>105966</v>
      </c>
      <c r="R57" s="1">
        <f>$G57*H57</f>
        <v>176709</v>
      </c>
      <c r="U57" s="1">
        <f>$B57*D57</f>
        <v>57507</v>
      </c>
      <c r="V57" s="1">
        <f>$G57*I57</f>
        <v>83559</v>
      </c>
      <c r="Y57" s="1">
        <f>$B57*E57</f>
        <v>48459</v>
      </c>
      <c r="Z57" s="1">
        <f>$G57*J57</f>
        <v>93150</v>
      </c>
    </row>
    <row r="58" spans="2:26" x14ac:dyDescent="0.15">
      <c r="B58" s="24"/>
      <c r="C58" s="19"/>
      <c r="D58" s="29"/>
      <c r="E58" s="26"/>
      <c r="F58" s="21"/>
      <c r="G58" s="24"/>
      <c r="H58" s="19"/>
      <c r="I58" s="29"/>
      <c r="J58" s="26"/>
      <c r="K58" s="21"/>
      <c r="L58" s="24" t="s">
        <v>26</v>
      </c>
      <c r="M58" s="32">
        <f t="shared" ref="M58:O62" si="0">M50/C$9*100</f>
        <v>11.909221777060894</v>
      </c>
      <c r="N58" s="33">
        <f t="shared" si="0"/>
        <v>12.013351020582823</v>
      </c>
      <c r="O58" s="33">
        <f t="shared" si="0"/>
        <v>11.802290324565181</v>
      </c>
    </row>
    <row r="59" spans="2:26" x14ac:dyDescent="0.15">
      <c r="B59" s="24" t="s">
        <v>34</v>
      </c>
      <c r="C59" s="19">
        <f>SUM(D59:E59)</f>
        <v>17838</v>
      </c>
      <c r="D59" s="20">
        <f>SUM(D61:D65)</f>
        <v>9345</v>
      </c>
      <c r="E59" s="20">
        <f>SUM(E61:E65)</f>
        <v>8493</v>
      </c>
      <c r="F59" s="21"/>
      <c r="G59" s="24" t="s">
        <v>35</v>
      </c>
      <c r="H59" s="19">
        <f>SUM(I59:J59)</f>
        <v>11392</v>
      </c>
      <c r="I59" s="20">
        <f>SUM(I61:I65)</f>
        <v>5287</v>
      </c>
      <c r="J59" s="20">
        <f>SUM(J61:J65)</f>
        <v>6105</v>
      </c>
      <c r="K59" s="21"/>
      <c r="L59" s="24" t="s">
        <v>29</v>
      </c>
      <c r="M59" s="32">
        <f t="shared" si="0"/>
        <v>67.655705291638483</v>
      </c>
      <c r="N59" s="33">
        <f t="shared" si="0"/>
        <v>70.489965338696564</v>
      </c>
      <c r="O59" s="33">
        <f t="shared" si="0"/>
        <v>64.745172828981481</v>
      </c>
    </row>
    <row r="60" spans="2:26" x14ac:dyDescent="0.15">
      <c r="B60" s="24"/>
      <c r="C60" s="19"/>
      <c r="D60" s="29"/>
      <c r="E60" s="26"/>
      <c r="F60" s="21"/>
      <c r="G60" s="24"/>
      <c r="H60" s="19"/>
      <c r="I60" s="29"/>
      <c r="J60" s="26"/>
      <c r="K60" s="21"/>
      <c r="L60" s="24" t="s">
        <v>30</v>
      </c>
      <c r="M60" s="32">
        <f t="shared" si="0"/>
        <v>20.435072931300621</v>
      </c>
      <c r="N60" s="33">
        <f t="shared" si="0"/>
        <v>17.496683640720612</v>
      </c>
      <c r="O60" s="33">
        <f t="shared" si="0"/>
        <v>23.452536846453338</v>
      </c>
    </row>
    <row r="61" spans="2:26" x14ac:dyDescent="0.15">
      <c r="B61" s="24">
        <v>30</v>
      </c>
      <c r="C61" s="19">
        <f>SUM(D61:E61)</f>
        <v>3569</v>
      </c>
      <c r="D61" s="29">
        <v>1889</v>
      </c>
      <c r="E61" s="26">
        <v>1680</v>
      </c>
      <c r="F61" s="21"/>
      <c r="G61" s="24">
        <v>70</v>
      </c>
      <c r="H61" s="19">
        <f>SUM(I61:J61)</f>
        <v>2514</v>
      </c>
      <c r="I61" s="29">
        <v>1174</v>
      </c>
      <c r="J61" s="26">
        <v>1340</v>
      </c>
      <c r="K61" s="21"/>
      <c r="L61" s="24" t="s">
        <v>31</v>
      </c>
      <c r="M61" s="32">
        <f t="shared" si="0"/>
        <v>10.674766290302999</v>
      </c>
      <c r="N61" s="33">
        <f t="shared" si="0"/>
        <v>10.128803115238135</v>
      </c>
      <c r="O61" s="33">
        <f t="shared" si="0"/>
        <v>11.23542181169419</v>
      </c>
      <c r="Q61" s="1">
        <f>$B61*C61</f>
        <v>107070</v>
      </c>
      <c r="R61" s="1">
        <f>$G61*H61</f>
        <v>175980</v>
      </c>
      <c r="U61" s="1">
        <f>$B61*D61</f>
        <v>56670</v>
      </c>
      <c r="V61" s="1">
        <f>$G61*I61</f>
        <v>82180</v>
      </c>
      <c r="Y61" s="1">
        <f>$B61*E61</f>
        <v>50400</v>
      </c>
      <c r="Z61" s="1">
        <f>$G61*J61</f>
        <v>93800</v>
      </c>
    </row>
    <row r="62" spans="2:26" x14ac:dyDescent="0.15">
      <c r="B62" s="24">
        <v>31</v>
      </c>
      <c r="C62" s="19">
        <f>SUM(D62:E62)</f>
        <v>3514</v>
      </c>
      <c r="D62" s="29">
        <v>1844</v>
      </c>
      <c r="E62" s="26">
        <v>1670</v>
      </c>
      <c r="F62" s="21"/>
      <c r="G62" s="24">
        <v>71</v>
      </c>
      <c r="H62" s="19">
        <f>SUM(I62:J62)</f>
        <v>2490</v>
      </c>
      <c r="I62" s="29">
        <v>1195</v>
      </c>
      <c r="J62" s="26">
        <v>1295</v>
      </c>
      <c r="K62" s="21"/>
      <c r="L62" s="24" t="s">
        <v>32</v>
      </c>
      <c r="M62" s="32">
        <f t="shared" si="0"/>
        <v>9.7603066409976229</v>
      </c>
      <c r="N62" s="33">
        <f t="shared" si="0"/>
        <v>7.3678805254824775</v>
      </c>
      <c r="O62" s="33">
        <f t="shared" si="0"/>
        <v>12.217115034759146</v>
      </c>
      <c r="Q62" s="1">
        <f>$B62*C62</f>
        <v>108934</v>
      </c>
      <c r="R62" s="1">
        <f>$G62*H62</f>
        <v>176790</v>
      </c>
      <c r="U62" s="1">
        <f>$B62*D62</f>
        <v>57164</v>
      </c>
      <c r="V62" s="1">
        <f>$G62*I62</f>
        <v>84845</v>
      </c>
      <c r="Y62" s="1">
        <f>$B62*E62</f>
        <v>51770</v>
      </c>
      <c r="Z62" s="1">
        <f>$G62*J62</f>
        <v>91945</v>
      </c>
    </row>
    <row r="63" spans="2:26" x14ac:dyDescent="0.15">
      <c r="B63" s="24">
        <v>32</v>
      </c>
      <c r="C63" s="19">
        <f>SUM(D63:E63)</f>
        <v>3473</v>
      </c>
      <c r="D63" s="29">
        <v>1814</v>
      </c>
      <c r="E63" s="26">
        <v>1659</v>
      </c>
      <c r="F63" s="21"/>
      <c r="G63" s="24">
        <v>72</v>
      </c>
      <c r="H63" s="19">
        <f>SUM(I63:J63)</f>
        <v>2352</v>
      </c>
      <c r="I63" s="29">
        <v>1092</v>
      </c>
      <c r="J63" s="26">
        <v>1260</v>
      </c>
      <c r="K63" s="21"/>
      <c r="L63" s="24"/>
      <c r="M63" s="30"/>
      <c r="N63" s="31"/>
      <c r="O63" s="13"/>
      <c r="Q63" s="1">
        <f>$B63*C63</f>
        <v>111136</v>
      </c>
      <c r="R63" s="1">
        <f>$G63*H63</f>
        <v>169344</v>
      </c>
      <c r="U63" s="1">
        <f>$B63*D63</f>
        <v>58048</v>
      </c>
      <c r="V63" s="1">
        <f>$G63*I63</f>
        <v>78624</v>
      </c>
      <c r="Y63" s="1">
        <f>$B63*E63</f>
        <v>53088</v>
      </c>
      <c r="Z63" s="1">
        <f>$G63*J63</f>
        <v>90720</v>
      </c>
    </row>
    <row r="64" spans="2:26" x14ac:dyDescent="0.15">
      <c r="B64" s="24">
        <v>33</v>
      </c>
      <c r="C64" s="19">
        <f>SUM(D64:E64)</f>
        <v>3620</v>
      </c>
      <c r="D64" s="29">
        <v>1886</v>
      </c>
      <c r="E64" s="26">
        <v>1734</v>
      </c>
      <c r="F64" s="21"/>
      <c r="G64" s="24">
        <v>73</v>
      </c>
      <c r="H64" s="19">
        <f>SUM(I64:J64)</f>
        <v>2166</v>
      </c>
      <c r="I64" s="29">
        <v>987</v>
      </c>
      <c r="J64" s="26">
        <v>1179</v>
      </c>
      <c r="K64" s="21"/>
      <c r="L64" s="24"/>
      <c r="M64" s="30"/>
      <c r="N64" s="31"/>
      <c r="O64" s="13"/>
      <c r="Q64" s="1">
        <f>$B64*C64</f>
        <v>119460</v>
      </c>
      <c r="R64" s="1">
        <f>$G64*H64</f>
        <v>158118</v>
      </c>
      <c r="U64" s="1">
        <f>$B64*D64</f>
        <v>62238</v>
      </c>
      <c r="V64" s="1">
        <f>$G64*I64</f>
        <v>72051</v>
      </c>
      <c r="Y64" s="1">
        <f>$B64*E64</f>
        <v>57222</v>
      </c>
      <c r="Z64" s="1">
        <f>$G64*J64</f>
        <v>86067</v>
      </c>
    </row>
    <row r="65" spans="2:27" x14ac:dyDescent="0.15">
      <c r="B65" s="24">
        <v>34</v>
      </c>
      <c r="C65" s="19">
        <f>SUM(D65:E65)</f>
        <v>3662</v>
      </c>
      <c r="D65" s="29">
        <v>1912</v>
      </c>
      <c r="E65" s="26">
        <v>1750</v>
      </c>
      <c r="F65" s="21"/>
      <c r="G65" s="24">
        <v>74</v>
      </c>
      <c r="H65" s="19">
        <f>SUM(I65:J65)</f>
        <v>1870</v>
      </c>
      <c r="I65" s="29">
        <v>839</v>
      </c>
      <c r="J65" s="26">
        <v>1031</v>
      </c>
      <c r="K65" s="21"/>
      <c r="L65" s="24" t="s">
        <v>36</v>
      </c>
      <c r="M65" s="32">
        <f>SUM(Q75:S75)/SUM(M50:M52)+0.5</f>
        <v>43.904270079955602</v>
      </c>
      <c r="N65" s="33">
        <f>SUM(U75:W75)/SUM(N50:N52)+0.5</f>
        <v>42.623180281569603</v>
      </c>
      <c r="O65" s="33">
        <f>SUM(Y75:AA75)/SUM(O50:O52)+0.5</f>
        <v>45.219835124755015</v>
      </c>
      <c r="Q65" s="1">
        <f>$B65*C65</f>
        <v>124508</v>
      </c>
      <c r="R65" s="1">
        <f>$G65*H65</f>
        <v>138380</v>
      </c>
      <c r="U65" s="1">
        <f>$B65*D65</f>
        <v>65008</v>
      </c>
      <c r="V65" s="1">
        <f>$G65*I65</f>
        <v>62086</v>
      </c>
      <c r="Y65" s="1">
        <f>$B65*E65</f>
        <v>59500</v>
      </c>
      <c r="Z65" s="1">
        <f>$G65*J65</f>
        <v>76294</v>
      </c>
    </row>
    <row r="66" spans="2:27" x14ac:dyDescent="0.15">
      <c r="B66" s="24"/>
      <c r="C66" s="19"/>
      <c r="D66" s="29"/>
      <c r="E66" s="26"/>
      <c r="F66" s="21"/>
      <c r="G66" s="24"/>
      <c r="H66" s="19"/>
      <c r="I66" s="29"/>
      <c r="J66" s="26"/>
      <c r="K66" s="21"/>
      <c r="L66" s="24"/>
      <c r="M66" s="30"/>
      <c r="N66" s="31"/>
      <c r="O66" s="13"/>
    </row>
    <row r="67" spans="2:27" x14ac:dyDescent="0.15">
      <c r="B67" s="24" t="s">
        <v>37</v>
      </c>
      <c r="C67" s="19">
        <f>SUM(D67:E67)</f>
        <v>19555</v>
      </c>
      <c r="D67" s="20">
        <f>SUM(D69:D73)</f>
        <v>10192</v>
      </c>
      <c r="E67" s="20">
        <f>SUM(E69:E73)</f>
        <v>9363</v>
      </c>
      <c r="F67" s="21"/>
      <c r="G67" s="24" t="s">
        <v>38</v>
      </c>
      <c r="H67" s="19">
        <f>SUM(I67:J67)</f>
        <v>9209</v>
      </c>
      <c r="I67" s="20">
        <f>SUM(I69:I73)</f>
        <v>3972</v>
      </c>
      <c r="J67" s="20">
        <f>SUM(J69:J73)</f>
        <v>5237</v>
      </c>
      <c r="K67" s="21"/>
      <c r="L67" s="24"/>
      <c r="M67" s="30"/>
      <c r="N67" s="24"/>
      <c r="O67" s="24"/>
    </row>
    <row r="68" spans="2:27" x14ac:dyDescent="0.15">
      <c r="B68" s="24"/>
      <c r="C68" s="19"/>
      <c r="D68" s="29"/>
      <c r="E68" s="26"/>
      <c r="F68" s="21"/>
      <c r="G68" s="24"/>
      <c r="H68" s="19"/>
      <c r="I68" s="29"/>
      <c r="J68" s="26"/>
      <c r="K68" s="21"/>
      <c r="L68" s="24"/>
      <c r="M68" s="30"/>
      <c r="N68" s="31"/>
      <c r="O68" s="13"/>
    </row>
    <row r="69" spans="2:27" x14ac:dyDescent="0.15">
      <c r="B69" s="24">
        <v>35</v>
      </c>
      <c r="C69" s="19">
        <f>SUM(D69:E69)</f>
        <v>3779</v>
      </c>
      <c r="D69" s="29">
        <v>2008</v>
      </c>
      <c r="E69" s="26">
        <v>1771</v>
      </c>
      <c r="F69" s="21"/>
      <c r="G69" s="24">
        <v>75</v>
      </c>
      <c r="H69" s="19">
        <f>SUM(I69:J69)</f>
        <v>1867</v>
      </c>
      <c r="I69" s="29">
        <v>886</v>
      </c>
      <c r="J69" s="26">
        <v>981</v>
      </c>
      <c r="K69" s="21"/>
      <c r="L69" s="24"/>
      <c r="M69" s="30"/>
      <c r="N69" s="31"/>
      <c r="O69" s="13"/>
      <c r="Q69" s="1">
        <f>$B69*C69</f>
        <v>132265</v>
      </c>
      <c r="R69" s="1">
        <f>$G69*H69</f>
        <v>140025</v>
      </c>
      <c r="U69" s="1">
        <f>$B69*D69</f>
        <v>70280</v>
      </c>
      <c r="V69" s="1">
        <f>$G69*I69</f>
        <v>66450</v>
      </c>
      <c r="Y69" s="1">
        <f>$B69*E69</f>
        <v>61985</v>
      </c>
      <c r="Z69" s="1">
        <f>$G69*J69</f>
        <v>73575</v>
      </c>
    </row>
    <row r="70" spans="2:27" x14ac:dyDescent="0.15">
      <c r="B70" s="24">
        <v>36</v>
      </c>
      <c r="C70" s="19">
        <f>SUM(D70:E70)</f>
        <v>3813</v>
      </c>
      <c r="D70" s="29">
        <v>1976</v>
      </c>
      <c r="E70" s="26">
        <v>1837</v>
      </c>
      <c r="F70" s="21"/>
      <c r="G70" s="24">
        <v>76</v>
      </c>
      <c r="H70" s="19">
        <f>SUM(I70:J70)</f>
        <v>1905</v>
      </c>
      <c r="I70" s="29">
        <v>846</v>
      </c>
      <c r="J70" s="26">
        <v>1059</v>
      </c>
      <c r="K70" s="21"/>
      <c r="L70" s="24"/>
      <c r="M70" s="30"/>
      <c r="N70" s="31"/>
      <c r="O70" s="13"/>
      <c r="Q70" s="1">
        <f>$B70*C70</f>
        <v>137268</v>
      </c>
      <c r="R70" s="1">
        <f>$G70*H70</f>
        <v>144780</v>
      </c>
      <c r="U70" s="1">
        <f>$B70*D70</f>
        <v>71136</v>
      </c>
      <c r="V70" s="1">
        <f>$G70*I70</f>
        <v>64296</v>
      </c>
      <c r="Y70" s="1">
        <f>$B70*E70</f>
        <v>66132</v>
      </c>
      <c r="Z70" s="1">
        <f>$G70*J70</f>
        <v>80484</v>
      </c>
    </row>
    <row r="71" spans="2:27" ht="13.5" customHeight="1" x14ac:dyDescent="0.15">
      <c r="B71" s="24">
        <v>37</v>
      </c>
      <c r="C71" s="19">
        <f>SUM(D71:E71)</f>
        <v>3715</v>
      </c>
      <c r="D71" s="29">
        <v>1967</v>
      </c>
      <c r="E71" s="26">
        <v>1748</v>
      </c>
      <c r="F71" s="21"/>
      <c r="G71" s="24">
        <v>77</v>
      </c>
      <c r="H71" s="19">
        <f>SUM(I71:J71)</f>
        <v>1918</v>
      </c>
      <c r="I71" s="29">
        <v>813</v>
      </c>
      <c r="J71" s="26">
        <v>1105</v>
      </c>
      <c r="K71" s="21"/>
      <c r="L71" s="24"/>
      <c r="M71" s="30"/>
      <c r="N71" s="31"/>
      <c r="O71" s="13"/>
      <c r="P71" s="34"/>
      <c r="Q71" s="1">
        <f>$B71*C71</f>
        <v>137455</v>
      </c>
      <c r="R71" s="1">
        <f>$G71*H71</f>
        <v>147686</v>
      </c>
      <c r="U71" s="1">
        <f>$B71*D71</f>
        <v>72779</v>
      </c>
      <c r="V71" s="1">
        <f>$G71*I71</f>
        <v>62601</v>
      </c>
      <c r="Y71" s="1">
        <f>$B71*E71</f>
        <v>64676</v>
      </c>
      <c r="Z71" s="1">
        <f>$G71*J71</f>
        <v>85085</v>
      </c>
    </row>
    <row r="72" spans="2:27" x14ac:dyDescent="0.15">
      <c r="B72" s="24">
        <v>38</v>
      </c>
      <c r="C72" s="19">
        <f>SUM(D72:E72)</f>
        <v>4003</v>
      </c>
      <c r="D72" s="29">
        <v>2101</v>
      </c>
      <c r="E72" s="26">
        <v>1902</v>
      </c>
      <c r="F72" s="21"/>
      <c r="G72" s="24">
        <v>78</v>
      </c>
      <c r="H72" s="19">
        <f>SUM(I72:J72)</f>
        <v>1828</v>
      </c>
      <c r="I72" s="29">
        <v>748</v>
      </c>
      <c r="J72" s="26">
        <v>1080</v>
      </c>
      <c r="K72" s="21"/>
      <c r="L72" s="24"/>
      <c r="M72" s="30"/>
      <c r="N72" s="31"/>
      <c r="O72" s="13"/>
      <c r="P72" s="34"/>
      <c r="Q72" s="1">
        <f>$B72*C72</f>
        <v>152114</v>
      </c>
      <c r="R72" s="1">
        <f>$G72*H72</f>
        <v>142584</v>
      </c>
      <c r="U72" s="1">
        <f>$B72*D72</f>
        <v>79838</v>
      </c>
      <c r="V72" s="1">
        <f>$G72*I72</f>
        <v>58344</v>
      </c>
      <c r="Y72" s="1">
        <f>$B72*E72</f>
        <v>72276</v>
      </c>
      <c r="Z72" s="1">
        <f>$G72*J72</f>
        <v>84240</v>
      </c>
    </row>
    <row r="73" spans="2:27" x14ac:dyDescent="0.15">
      <c r="B73" s="24">
        <v>39</v>
      </c>
      <c r="C73" s="19">
        <f>SUM(D73:E73)</f>
        <v>4245</v>
      </c>
      <c r="D73" s="29">
        <v>2140</v>
      </c>
      <c r="E73" s="26">
        <v>2105</v>
      </c>
      <c r="F73" s="21"/>
      <c r="G73" s="24">
        <v>79</v>
      </c>
      <c r="H73" s="19">
        <f>SUM(I73:J73)</f>
        <v>1691</v>
      </c>
      <c r="I73" s="29">
        <v>679</v>
      </c>
      <c r="J73" s="26">
        <v>1012</v>
      </c>
      <c r="K73" s="21"/>
      <c r="L73" s="24"/>
      <c r="M73" s="30"/>
      <c r="N73" s="31"/>
      <c r="O73" s="13"/>
      <c r="Q73" s="1">
        <f>$B73*C73</f>
        <v>165555</v>
      </c>
      <c r="R73" s="1">
        <f>$G73*H73</f>
        <v>133589</v>
      </c>
      <c r="U73" s="1">
        <f>$B73*D73</f>
        <v>83460</v>
      </c>
      <c r="V73" s="1">
        <f>$G73*I73</f>
        <v>53641</v>
      </c>
      <c r="Y73" s="1">
        <f>$B73*E73</f>
        <v>82095</v>
      </c>
      <c r="Z73" s="1">
        <f>$G73*J73</f>
        <v>79948</v>
      </c>
    </row>
    <row r="74" spans="2:27" ht="14.25" thickBot="1" x14ac:dyDescent="0.2">
      <c r="B74" s="8"/>
      <c r="C74" s="35"/>
      <c r="D74" s="36"/>
      <c r="E74" s="37"/>
      <c r="F74" s="38"/>
      <c r="G74" s="10"/>
      <c r="H74" s="39"/>
      <c r="I74" s="37"/>
      <c r="J74" s="37"/>
      <c r="K74" s="38"/>
      <c r="L74" s="10"/>
      <c r="M74" s="40"/>
      <c r="N74" s="10"/>
      <c r="O74" s="10"/>
    </row>
    <row r="75" spans="2:27" x14ac:dyDescent="0.15">
      <c r="Q75" s="1">
        <f>SUM(Q13:Q73)</f>
        <v>2365883</v>
      </c>
      <c r="R75" s="1">
        <f>SUM(R13:R73)</f>
        <v>6511112</v>
      </c>
      <c r="S75" s="1">
        <f>SUM(S13:S73)</f>
        <v>1133245</v>
      </c>
      <c r="U75" s="1">
        <f>SUM(U13:U73)</f>
        <v>1244038</v>
      </c>
      <c r="V75" s="1">
        <f>SUM(V13:V73)</f>
        <v>3285991</v>
      </c>
      <c r="W75" s="1">
        <f>SUM(W13:W73)</f>
        <v>391854</v>
      </c>
      <c r="Y75" s="1">
        <f>SUM(Y13:Y73)</f>
        <v>1121845</v>
      </c>
      <c r="Z75" s="1">
        <f>SUM(Z13:Z73)</f>
        <v>3225121</v>
      </c>
      <c r="AA75" s="1">
        <f>SUM(AA13:AA73)</f>
        <v>741391</v>
      </c>
    </row>
  </sheetData>
  <mergeCells count="6">
    <mergeCell ref="H7:J7"/>
    <mergeCell ref="L7:L8"/>
    <mergeCell ref="M7:O7"/>
    <mergeCell ref="B7:B8"/>
    <mergeCell ref="C7:E7"/>
    <mergeCell ref="G7:G8"/>
  </mergeCells>
  <phoneticPr fontId="2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kanagawa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2019-01-05T00:24:06Z</dcterms:created>
  <dcterms:modified xsi:type="dcterms:W3CDTF">2019-01-05T00:24:10Z</dcterms:modified>
</cp:coreProperties>
</file>