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'常勤換算表（介護）'!$A$1:$AK$36</definedName>
    <definedName name="_xlnm.Print_Area" localSheetId="0">'常勤換算表（看介護以外）'!$A$1:$AK$34</definedName>
    <definedName name="_xlnm.Print_Area" localSheetId="1">'常勤換算表（看護）'!$A$1:$AK$38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3" i="5" l="1"/>
  <c r="AJ14" i="5"/>
  <c r="AJ15" i="5"/>
  <c r="AJ16" i="5"/>
  <c r="AJ17" i="5"/>
  <c r="AJ18" i="5"/>
  <c r="AJ19" i="5"/>
  <c r="U34" i="5" l="1"/>
  <c r="U32" i="5"/>
  <c r="I35" i="2"/>
  <c r="I33" i="2"/>
  <c r="I36" i="2" s="1"/>
  <c r="U35" i="5" l="1"/>
  <c r="G30" i="5"/>
  <c r="AJ26" i="5"/>
  <c r="AJ25" i="5"/>
  <c r="AJ24" i="5"/>
  <c r="AJ23" i="5"/>
  <c r="AJ22" i="5"/>
  <c r="AJ21" i="5"/>
  <c r="AJ20" i="5"/>
  <c r="AJ12" i="5"/>
  <c r="AJ11" i="5"/>
  <c r="AJ10" i="5"/>
  <c r="AJ9" i="5"/>
  <c r="AJ8" i="5"/>
  <c r="AJ27" i="5" s="1"/>
  <c r="G31" i="5" s="1"/>
  <c r="G33" i="5" s="1"/>
  <c r="I31" i="4"/>
  <c r="I29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I32" i="4" l="1"/>
  <c r="G34" i="5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G24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<sst xmlns="http://schemas.openxmlformats.org/spreadsheetml/2006/main" count="79" uniqueCount="30">
  <si>
    <t>職　　種</t>
  </si>
  <si>
    <t>勤務</t>
  </si>
  <si>
    <t>氏　　名</t>
    <phoneticPr fontId="7"/>
  </si>
  <si>
    <t>形態</t>
  </si>
  <si>
    <t>日</t>
    <rPh sb="0" eb="1">
      <t>ニチ</t>
    </rPh>
    <phoneticPr fontId="7"/>
  </si>
  <si>
    <t>時間</t>
    <rPh sb="0" eb="2">
      <t>ジカン</t>
    </rPh>
    <phoneticPr fontId="7"/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</si>
  <si>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</si>
  <si>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</si>
  <si>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　常勤職員が勤務すべき１週あたりの勤務日数(a)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ニッスウ</t>
    </rPh>
    <phoneticPr fontId="7"/>
  </si>
  <si>
    <t>　常勤職員が勤務すべき１週あたりの勤務時間(b)</t>
    <rPh sb="1" eb="3">
      <t>ジョウキン</t>
    </rPh>
    <rPh sb="3" eb="5">
      <t>ショクイン</t>
    </rPh>
    <rPh sb="6" eb="8">
      <t>キンム</t>
    </rPh>
    <rPh sb="12" eb="13">
      <t>シュウ</t>
    </rPh>
    <rPh sb="17" eb="19">
      <t>キンム</t>
    </rPh>
    <rPh sb="19" eb="21">
      <t>ジカン</t>
    </rPh>
    <phoneticPr fontId="7"/>
  </si>
  <si>
    <t>※（a）×4＋｛（月の日数-28）×（a）÷7 ｝</t>
    <phoneticPr fontId="7"/>
  </si>
  <si>
    <t>　この月に常勤職員が勤務すべき日数(e)※</t>
    <rPh sb="3" eb="4">
      <t>ツキ</t>
    </rPh>
    <rPh sb="5" eb="7">
      <t>ジョウキン</t>
    </rPh>
    <rPh sb="7" eb="9">
      <t>ショクイン</t>
    </rPh>
    <rPh sb="10" eb="12">
      <t>キンム</t>
    </rPh>
    <rPh sb="15" eb="17">
      <t>ニッスウ</t>
    </rPh>
    <phoneticPr fontId="7"/>
  </si>
  <si>
    <t>　この月の一か月の日数(d)</t>
    <rPh sb="3" eb="4">
      <t>ツキ</t>
    </rPh>
    <rPh sb="5" eb="6">
      <t>イッ</t>
    </rPh>
    <rPh sb="7" eb="8">
      <t>ゲツ</t>
    </rPh>
    <rPh sb="9" eb="11">
      <t>ニッスウ</t>
    </rPh>
    <phoneticPr fontId="7"/>
  </si>
  <si>
    <t>　この月に常勤職員が勤務すべき時間数(f)</t>
    <rPh sb="3" eb="4">
      <t>ツキ</t>
    </rPh>
    <rPh sb="5" eb="7">
      <t>ジョウキン</t>
    </rPh>
    <rPh sb="7" eb="9">
      <t>ショクイン</t>
    </rPh>
    <rPh sb="10" eb="12">
      <t>キンム</t>
    </rPh>
    <rPh sb="15" eb="18">
      <t>ジカンスウ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</si>
  <si>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</si>
  <si>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①「常勤専従」（勤務形態A）の職員の人数</t>
    <rPh sb="2" eb="6">
      <t>ジョウキンセンジュウ</t>
    </rPh>
    <rPh sb="8" eb="12">
      <t>キンムケイタイ</t>
    </rPh>
    <rPh sb="15" eb="17">
      <t>ショクイン</t>
    </rPh>
    <rPh sb="18" eb="20">
      <t>ニンズウ</t>
    </rPh>
    <phoneticPr fontId="8"/>
  </si>
  <si>
    <t>②上記①以外の職員の勤務時間数の合計</t>
    <rPh sb="1" eb="3">
      <t>ジョウキ</t>
    </rPh>
    <rPh sb="4" eb="6">
      <t>イガイ</t>
    </rPh>
    <rPh sb="7" eb="9">
      <t>ショクイン</t>
    </rPh>
    <phoneticPr fontId="8"/>
  </si>
  <si>
    <t>④上記①以外の職員の常勤換算数</t>
    <rPh sb="1" eb="3">
      <t>ジョウキ</t>
    </rPh>
    <rPh sb="4" eb="6">
      <t>イガイ</t>
    </rPh>
    <rPh sb="7" eb="9">
      <t>ショクイン</t>
    </rPh>
    <rPh sb="10" eb="15">
      <t>ジョウキンカンサンスウ</t>
    </rPh>
    <phoneticPr fontId="8"/>
  </si>
  <si>
    <t>　常勤職員が勤務すべき１日あたりの勤務時間(c=b/a)</t>
    <rPh sb="1" eb="3">
      <t>ジョウキン</t>
    </rPh>
    <rPh sb="3" eb="5">
      <t>ショクイン</t>
    </rPh>
    <rPh sb="6" eb="8">
      <t>キンム</t>
    </rPh>
    <rPh sb="12" eb="13">
      <t>ニチ</t>
    </rPh>
    <rPh sb="17" eb="19">
      <t>キンム</t>
    </rPh>
    <rPh sb="19" eb="21">
      <t>ジカン</t>
    </rPh>
    <phoneticPr fontId="7"/>
  </si>
  <si>
    <t>⑤当月の看護職員の常勤換算数合計（①＋④）</t>
    <rPh sb="1" eb="3">
      <t>トウゲツ</t>
    </rPh>
    <rPh sb="4" eb="8">
      <t>カンゴショクイン</t>
    </rPh>
    <rPh sb="9" eb="14">
      <t>ジョウキンカンサンスウ</t>
    </rPh>
    <rPh sb="14" eb="16">
      <t>ゴウケイ</t>
    </rPh>
    <phoneticPr fontId="8"/>
  </si>
  <si>
    <t>勤務実績一覧・常勤換算表（看護・介護職員以外）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カンゴ</t>
    </rPh>
    <rPh sb="16" eb="20">
      <t>カイゴショクイン</t>
    </rPh>
    <rPh sb="20" eb="22">
      <t>イガイ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</si>
  <si>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</si>
  <si>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</si>
  <si>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⑤当月の介護職員の常勤換算数合計（①＋④）</t>
    <rPh sb="1" eb="3">
      <t>トウゲツ</t>
    </rPh>
    <rPh sb="4" eb="6">
      <t>カイゴ</t>
    </rPh>
    <rPh sb="6" eb="8">
      <t>ショクイン</t>
    </rPh>
    <rPh sb="9" eb="14">
      <t>ジョウキンカンサンスウ</t>
    </rPh>
    <rPh sb="14" eb="16">
      <t>ゴウケイ</t>
    </rPh>
    <phoneticPr fontId="8"/>
  </si>
  <si>
    <t>&lt;１か月に常勤職員が勤務すべき時間数&gt;</t>
    <rPh sb="3" eb="4">
      <t>ゲツ</t>
    </rPh>
    <rPh sb="5" eb="9">
      <t>ジョウキンショクイン</t>
    </rPh>
    <rPh sb="10" eb="12">
      <t>キンム</t>
    </rPh>
    <rPh sb="15" eb="18">
      <t>ジカンスウ</t>
    </rPh>
    <phoneticPr fontId="7"/>
  </si>
  <si>
    <t>この１か月に常勤職員が勤務すべき時間数</t>
    <rPh sb="4" eb="5">
      <t>ゲツ</t>
    </rPh>
    <rPh sb="6" eb="10">
      <t>ジョウキンショクイン</t>
    </rPh>
    <rPh sb="11" eb="13">
      <t>キンム</t>
    </rPh>
    <rPh sb="16" eb="18">
      <t>ジカン</t>
    </rPh>
    <rPh sb="18" eb="19">
      <t>スウ</t>
    </rPh>
    <phoneticPr fontId="8"/>
  </si>
  <si>
    <t>③この１か月に常勤職員が勤務すべき時間数</t>
    <rPh sb="5" eb="6">
      <t>ゲツ</t>
    </rPh>
    <rPh sb="7" eb="11">
      <t>ジョウキンショクイン</t>
    </rPh>
    <rPh sb="12" eb="14">
      <t>キンム</t>
    </rPh>
    <rPh sb="17" eb="19">
      <t>ジカン</t>
    </rPh>
    <rPh sb="19" eb="20">
      <t>スウ</t>
    </rPh>
    <phoneticPr fontId="8"/>
  </si>
  <si>
    <t>&lt;常勤換算数&gt;</t>
    <rPh sb="1" eb="3">
      <t>ジョウキン</t>
    </rPh>
    <rPh sb="3" eb="5">
      <t>カンサン</t>
    </rPh>
    <rPh sb="5" eb="6">
      <t>スウ</t>
    </rPh>
    <phoneticPr fontId="7"/>
  </si>
  <si>
    <t>【参考】１か月単位の変形労働時間制を採用している場合の１か月の勤務時間の上限（週５日、週40時間勤務の場合）</t>
    <rPh sb="1" eb="3">
      <t>サンコウ</t>
    </rPh>
    <rPh sb="6" eb="7">
      <t>ゲツ</t>
    </rPh>
    <rPh sb="7" eb="9">
      <t>タンイ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20">
      <t>サイヨウ</t>
    </rPh>
    <rPh sb="24" eb="26">
      <t>バアイ</t>
    </rPh>
    <rPh sb="39" eb="40">
      <t>シュウ</t>
    </rPh>
    <rPh sb="41" eb="42">
      <t>ニチ</t>
    </rPh>
    <rPh sb="43" eb="44">
      <t>シュウ</t>
    </rPh>
    <rPh sb="46" eb="48">
      <t>ジカン</t>
    </rPh>
    <rPh sb="48" eb="50">
      <t>キンム</t>
    </rPh>
    <rPh sb="51" eb="53">
      <t>バアイ</t>
    </rPh>
    <phoneticPr fontId="8"/>
  </si>
  <si>
    <t>令和６年●月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</si>
</sst>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5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 shrinkToFit="1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7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49" fontId="5" fillId="0" borderId="25" xfId="1" applyNumberFormat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176" fontId="5" fillId="2" borderId="33" xfId="1" applyNumberFormat="1" applyFont="1" applyFill="1" applyBorder="1" applyAlignment="1">
      <alignment horizontal="right" vertical="center"/>
    </xf>
    <xf numFmtId="176" fontId="5" fillId="2" borderId="36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 shrinkToFit="1"/>
    </xf>
    <xf numFmtId="0" fontId="5" fillId="0" borderId="0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0" fontId="2" fillId="0" borderId="0" xfId="1" applyFont="1" applyAlignment="1">
      <alignment vertical="center" shrinkToFit="1"/>
    </xf>
    <xf numFmtId="0" fontId="2" fillId="0" borderId="39" xfId="1" applyFont="1" applyBorder="1" applyAlignment="1">
      <alignment horizontal="left" vertical="center" shrinkToFit="1"/>
    </xf>
    <xf numFmtId="49" fontId="5" fillId="0" borderId="33" xfId="1" applyNumberFormat="1" applyFont="1" applyBorder="1" applyAlignment="1">
      <alignment horizontal="left" vertical="center"/>
    </xf>
    <xf numFmtId="49" fontId="5" fillId="0" borderId="34" xfId="1" applyNumberFormat="1" applyFont="1" applyBorder="1" applyAlignment="1">
      <alignment horizontal="left" vertical="center"/>
    </xf>
    <xf numFmtId="49" fontId="5" fillId="0" borderId="36" xfId="1" applyNumberFormat="1" applyFont="1" applyBorder="1" applyAlignment="1">
      <alignment horizontal="left"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に従事した場合は勤務時間数を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B20" sqref="B20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20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86" t="s">
        <v>0</v>
      </c>
      <c r="C6" s="23" t="s">
        <v>1</v>
      </c>
      <c r="D6" s="88" t="s">
        <v>2</v>
      </c>
      <c r="E6" s="76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0" t="s">
        <v>14</v>
      </c>
      <c r="AK6" s="11"/>
      <c r="AL6" s="11"/>
      <c r="AM6" s="11"/>
    </row>
    <row r="7" spans="2:40" ht="18" customHeight="1" thickBot="1">
      <c r="B7" s="87"/>
      <c r="C7" s="24" t="s">
        <v>3</v>
      </c>
      <c r="D7" s="8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1"/>
      <c r="AK7" s="11"/>
      <c r="AL7" s="11"/>
      <c r="AM7" s="11"/>
    </row>
    <row r="8" spans="2:40" ht="21" customHeight="1">
      <c r="B8" s="77"/>
      <c r="C8" s="78"/>
      <c r="D8" s="73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77"/>
      <c r="C9" s="79"/>
      <c r="D9" s="73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77"/>
      <c r="C10" s="79"/>
      <c r="D10" s="74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77"/>
      <c r="C11" s="79"/>
      <c r="D11" s="7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80"/>
      <c r="C12" s="81"/>
      <c r="D12" s="72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82"/>
      <c r="C13" s="83"/>
      <c r="D13" s="7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84"/>
      <c r="C14" s="81"/>
      <c r="D14" s="7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80"/>
      <c r="C15" s="81"/>
      <c r="D15" s="7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80"/>
      <c r="C16" s="81"/>
      <c r="D16" s="7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80"/>
      <c r="C17" s="81"/>
      <c r="D17" s="7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80"/>
      <c r="C18" s="81"/>
      <c r="D18" s="7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80"/>
      <c r="C19" s="81"/>
      <c r="D19" s="7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80"/>
      <c r="C20" s="81"/>
      <c r="D20" s="7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2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>
      <c r="B23" s="105" t="s">
        <v>24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34"/>
      <c r="AM23" s="34"/>
    </row>
    <row r="24" spans="2:39" s="31" customFormat="1" ht="17.25" customHeight="1">
      <c r="B24" s="101" t="s">
        <v>25</v>
      </c>
      <c r="C24" s="102"/>
      <c r="D24" s="102"/>
      <c r="E24" s="102"/>
      <c r="F24" s="96"/>
      <c r="G24" s="103"/>
      <c r="H24" s="104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2" customHeight="1">
      <c r="B25" s="36"/>
      <c r="C25" s="25"/>
      <c r="D25" s="25"/>
      <c r="E25" s="25"/>
      <c r="F25" s="25"/>
      <c r="G25" s="25"/>
      <c r="H25" s="25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27" customFormat="1" ht="17.25" customHeight="1">
      <c r="B26" s="70" t="s">
        <v>28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</row>
    <row r="27" spans="2:39" s="27" customFormat="1" ht="17.25" customHeight="1">
      <c r="B27" s="98" t="s">
        <v>8</v>
      </c>
      <c r="C27" s="98"/>
      <c r="D27" s="98"/>
      <c r="E27" s="98"/>
      <c r="F27" s="98"/>
      <c r="G27" s="98"/>
      <c r="H27" s="98"/>
      <c r="I27" s="99"/>
      <c r="J27" s="100"/>
      <c r="K27" s="96" t="s">
        <v>4</v>
      </c>
      <c r="L27" s="97"/>
      <c r="N27" s="21"/>
      <c r="O27" s="21"/>
      <c r="P27" s="21"/>
      <c r="Q27" s="21"/>
      <c r="R27" s="21"/>
      <c r="S27" s="21"/>
      <c r="T27" s="21"/>
      <c r="U27" s="106"/>
      <c r="V27" s="106"/>
      <c r="W27" s="21"/>
      <c r="X27" s="21"/>
      <c r="Y27" s="21"/>
      <c r="Z27" s="21"/>
      <c r="AA27" s="26"/>
      <c r="AB27" s="26"/>
      <c r="AC27" s="26"/>
      <c r="AD27" s="28"/>
      <c r="AE27" s="29"/>
      <c r="AF27" s="29"/>
      <c r="AG27" s="29"/>
      <c r="AH27" s="29"/>
      <c r="AI27" s="29"/>
      <c r="AJ27" s="29"/>
      <c r="AK27" s="26"/>
      <c r="AL27" s="21"/>
    </row>
    <row r="28" spans="2:39" s="27" customFormat="1" ht="17.25" customHeight="1">
      <c r="B28" s="98" t="s">
        <v>9</v>
      </c>
      <c r="C28" s="98"/>
      <c r="D28" s="98"/>
      <c r="E28" s="98"/>
      <c r="F28" s="98"/>
      <c r="G28" s="98"/>
      <c r="H28" s="98"/>
      <c r="I28" s="99"/>
      <c r="J28" s="100"/>
      <c r="K28" s="96" t="s">
        <v>5</v>
      </c>
      <c r="L28" s="97"/>
      <c r="N28" s="21"/>
      <c r="O28" s="21"/>
      <c r="P28" s="21"/>
      <c r="Q28" s="21"/>
      <c r="R28" s="21"/>
      <c r="S28" s="21"/>
      <c r="T28" s="21"/>
      <c r="U28" s="50"/>
      <c r="V28" s="50"/>
      <c r="W28" s="21"/>
      <c r="X28" s="21"/>
      <c r="Y28" s="21"/>
      <c r="Z28" s="21"/>
      <c r="AA28" s="26"/>
      <c r="AB28" s="26"/>
      <c r="AC28" s="26"/>
      <c r="AD28" s="28"/>
      <c r="AE28" s="29"/>
      <c r="AF28" s="29"/>
      <c r="AG28" s="29"/>
      <c r="AH28" s="29"/>
      <c r="AI28" s="29"/>
      <c r="AJ28" s="29"/>
      <c r="AK28" s="26"/>
      <c r="AL28" s="21"/>
    </row>
    <row r="29" spans="2:39" s="27" customFormat="1" ht="17.25" customHeight="1">
      <c r="B29" s="98" t="s">
        <v>18</v>
      </c>
      <c r="C29" s="98"/>
      <c r="D29" s="98"/>
      <c r="E29" s="98"/>
      <c r="F29" s="98"/>
      <c r="G29" s="98"/>
      <c r="H29" s="98"/>
      <c r="I29" s="94" t="e">
        <f>I28/I27</f>
        <v>#DIV/0!</v>
      </c>
      <c r="J29" s="95"/>
      <c r="K29" s="96" t="s">
        <v>5</v>
      </c>
      <c r="L29" s="97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21"/>
    </row>
    <row r="30" spans="2:39" s="27" customFormat="1" ht="17.25" customHeight="1">
      <c r="B30" s="98" t="s">
        <v>12</v>
      </c>
      <c r="C30" s="98"/>
      <c r="D30" s="98"/>
      <c r="E30" s="98"/>
      <c r="F30" s="98"/>
      <c r="G30" s="98"/>
      <c r="H30" s="98"/>
      <c r="I30" s="99"/>
      <c r="J30" s="100"/>
      <c r="K30" s="96" t="s">
        <v>4</v>
      </c>
      <c r="L30" s="97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21"/>
    </row>
    <row r="31" spans="2:39" s="27" customFormat="1" ht="17.25" customHeight="1">
      <c r="B31" s="98" t="s">
        <v>11</v>
      </c>
      <c r="C31" s="98"/>
      <c r="D31" s="98"/>
      <c r="E31" s="98"/>
      <c r="F31" s="98"/>
      <c r="G31" s="98"/>
      <c r="H31" s="98"/>
      <c r="I31" s="94">
        <f>ROUNDDOWN(I27*4+((I30-28)*I27/7),1)</f>
        <v>0</v>
      </c>
      <c r="J31" s="95"/>
      <c r="K31" s="96" t="s">
        <v>4</v>
      </c>
      <c r="L31" s="97"/>
      <c r="M31" s="32" t="s">
        <v>10</v>
      </c>
      <c r="N31" s="21"/>
      <c r="O31" s="25"/>
      <c r="Q31" s="21"/>
      <c r="R31" s="21"/>
      <c r="S31" s="21"/>
      <c r="T31" s="21"/>
      <c r="U31" s="21"/>
      <c r="V31" s="21"/>
      <c r="W31" s="21"/>
      <c r="X31" s="21"/>
      <c r="Y31" s="49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21"/>
    </row>
    <row r="32" spans="2:39" s="27" customFormat="1" ht="17.25" customHeight="1">
      <c r="B32" s="98" t="s">
        <v>13</v>
      </c>
      <c r="C32" s="98"/>
      <c r="D32" s="98"/>
      <c r="E32" s="98"/>
      <c r="F32" s="98"/>
      <c r="G32" s="98"/>
      <c r="H32" s="98"/>
      <c r="I32" s="94" t="e">
        <f>ROUNDDOWN(I29*I31,1)</f>
        <v>#DIV/0!</v>
      </c>
      <c r="J32" s="95"/>
      <c r="K32" s="96" t="s">
        <v>5</v>
      </c>
      <c r="L32" s="97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50"/>
      <c r="AL33" s="25"/>
      <c r="AM33" s="21"/>
    </row>
    <row r="34" spans="2:39" s="17" customFormat="1" ht="17.25" customHeight="1">
      <c r="AK34" s="18"/>
    </row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18"/>
    </row>
    <row r="36" spans="2:39" s="17" customFormat="1" ht="27" customHeight="1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18"/>
    </row>
    <row r="37" spans="2:39" s="17" customFormat="1" ht="15.75" customHeight="1">
      <c r="AK37" s="18"/>
    </row>
  </sheetData>
  <mergeCells count="27">
    <mergeCell ref="B32:H32"/>
    <mergeCell ref="I32:J32"/>
    <mergeCell ref="K32:L32"/>
    <mergeCell ref="B23:AJ23"/>
    <mergeCell ref="B30:H30"/>
    <mergeCell ref="I30:J30"/>
    <mergeCell ref="K30:L30"/>
    <mergeCell ref="B31:H31"/>
    <mergeCell ref="I31:J31"/>
    <mergeCell ref="K31:L31"/>
    <mergeCell ref="K27:L27"/>
    <mergeCell ref="U27:V27"/>
    <mergeCell ref="B28:H28"/>
    <mergeCell ref="I28:J28"/>
    <mergeCell ref="K28:L28"/>
    <mergeCell ref="B29:H29"/>
    <mergeCell ref="I29:J29"/>
    <mergeCell ref="K29:L29"/>
    <mergeCell ref="B27:H27"/>
    <mergeCell ref="I27:J27"/>
    <mergeCell ref="B24:F24"/>
    <mergeCell ref="G24:H24"/>
    <mergeCell ref="X2:AJ2"/>
    <mergeCell ref="B6:B7"/>
    <mergeCell ref="D6:D7"/>
    <mergeCell ref="AJ6:AJ7"/>
    <mergeCell ref="B21:AI21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howErrorMessage="1" sqref="B8:B20">
      <formula1>"管理者,医師,生活相談員,機能訓練指導員,栄養士,管理栄養士,介護支援専門員,事務職員,その他"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J9" sqref="J9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21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86" t="s">
        <v>0</v>
      </c>
      <c r="C6" s="23" t="s">
        <v>1</v>
      </c>
      <c r="D6" s="107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0" t="s">
        <v>14</v>
      </c>
      <c r="AK6" s="11"/>
      <c r="AL6" s="11"/>
      <c r="AM6" s="11"/>
    </row>
    <row r="7" spans="2:40" ht="18" customHeight="1" thickBot="1">
      <c r="B7" s="87"/>
      <c r="C7" s="24" t="s">
        <v>3</v>
      </c>
      <c r="D7" s="10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1"/>
      <c r="AK7" s="11"/>
      <c r="AL7" s="11"/>
      <c r="AM7" s="11"/>
    </row>
    <row r="8" spans="2:40" ht="21" customHeight="1">
      <c r="B8" s="40" t="s">
        <v>7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9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9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81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83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81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81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81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81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81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81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81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2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105" t="s">
        <v>27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67"/>
      <c r="AM23" s="67"/>
    </row>
    <row r="24" spans="2:39" s="31" customFormat="1" ht="17.25" customHeight="1">
      <c r="B24" s="97" t="s">
        <v>15</v>
      </c>
      <c r="C24" s="97"/>
      <c r="D24" s="97"/>
      <c r="E24" s="97"/>
      <c r="F24" s="97"/>
      <c r="G24" s="113">
        <f>COUNTIF(C8:C20,"A")</f>
        <v>0</v>
      </c>
      <c r="H24" s="113"/>
      <c r="I24" s="25"/>
      <c r="J24" s="49"/>
      <c r="K24" s="49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97" t="s">
        <v>16</v>
      </c>
      <c r="C25" s="97"/>
      <c r="D25" s="97"/>
      <c r="E25" s="97"/>
      <c r="F25" s="97"/>
      <c r="G25" s="114">
        <f>AJ21</f>
        <v>0</v>
      </c>
      <c r="H25" s="114"/>
      <c r="I25" s="25"/>
      <c r="J25" s="49"/>
      <c r="K25" s="49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97" t="s">
        <v>26</v>
      </c>
      <c r="C26" s="97"/>
      <c r="D26" s="97"/>
      <c r="E26" s="97"/>
      <c r="F26" s="97"/>
      <c r="G26" s="115"/>
      <c r="H26" s="115"/>
      <c r="I26" s="25"/>
      <c r="J26" s="49"/>
      <c r="K26" s="49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97" t="s">
        <v>17</v>
      </c>
      <c r="C27" s="97"/>
      <c r="D27" s="97"/>
      <c r="E27" s="97"/>
      <c r="F27" s="97"/>
      <c r="G27" s="112" t="e">
        <f>ROUNDDOWN(G25/G26,1)</f>
        <v>#DIV/0!</v>
      </c>
      <c r="H27" s="112"/>
      <c r="I27" s="25"/>
      <c r="J27" s="49"/>
      <c r="K27" s="49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09" t="s">
        <v>19</v>
      </c>
      <c r="C28" s="109"/>
      <c r="D28" s="109"/>
      <c r="E28" s="109"/>
      <c r="F28" s="109"/>
      <c r="G28" s="110" t="e">
        <f>G24+G27</f>
        <v>#DIV/0!</v>
      </c>
      <c r="H28" s="111"/>
      <c r="I28" s="25"/>
      <c r="J28" s="49"/>
      <c r="K28" s="49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49"/>
      <c r="K29" s="49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B30" s="70" t="s">
        <v>28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B31" s="98" t="s">
        <v>8</v>
      </c>
      <c r="C31" s="98"/>
      <c r="D31" s="98"/>
      <c r="E31" s="98"/>
      <c r="F31" s="98"/>
      <c r="G31" s="98"/>
      <c r="H31" s="98"/>
      <c r="I31" s="99">
        <v>5</v>
      </c>
      <c r="J31" s="100"/>
      <c r="K31" s="96" t="s">
        <v>4</v>
      </c>
      <c r="L31" s="97"/>
      <c r="N31" s="21"/>
      <c r="O31" s="21"/>
      <c r="P31" s="21"/>
      <c r="Q31" s="21"/>
      <c r="R31" s="21"/>
      <c r="S31" s="21"/>
      <c r="T31" s="21"/>
      <c r="U31" s="106"/>
      <c r="V31" s="106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B32" s="98" t="s">
        <v>9</v>
      </c>
      <c r="C32" s="98"/>
      <c r="D32" s="98"/>
      <c r="E32" s="98"/>
      <c r="F32" s="98"/>
      <c r="G32" s="98"/>
      <c r="H32" s="98"/>
      <c r="I32" s="99">
        <v>40</v>
      </c>
      <c r="J32" s="100"/>
      <c r="K32" s="96" t="s">
        <v>5</v>
      </c>
      <c r="L32" s="97"/>
      <c r="N32" s="21"/>
      <c r="O32" s="21"/>
      <c r="P32" s="21"/>
      <c r="Q32" s="21"/>
      <c r="R32" s="21"/>
      <c r="S32" s="21"/>
      <c r="T32" s="21"/>
      <c r="U32" s="71"/>
      <c r="V32" s="71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B33" s="98" t="s">
        <v>18</v>
      </c>
      <c r="C33" s="98"/>
      <c r="D33" s="98"/>
      <c r="E33" s="98"/>
      <c r="F33" s="98"/>
      <c r="G33" s="98"/>
      <c r="H33" s="98"/>
      <c r="I33" s="94">
        <f>I32/I31</f>
        <v>8</v>
      </c>
      <c r="J33" s="95"/>
      <c r="K33" s="96" t="s">
        <v>5</v>
      </c>
      <c r="L33" s="97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21"/>
    </row>
    <row r="34" spans="2:39" s="27" customFormat="1" ht="17.25" customHeight="1">
      <c r="B34" s="98" t="s">
        <v>12</v>
      </c>
      <c r="C34" s="98"/>
      <c r="D34" s="98"/>
      <c r="E34" s="98"/>
      <c r="F34" s="98"/>
      <c r="G34" s="98"/>
      <c r="H34" s="98"/>
      <c r="I34" s="99">
        <v>31</v>
      </c>
      <c r="J34" s="100"/>
      <c r="K34" s="96" t="s">
        <v>4</v>
      </c>
      <c r="L34" s="97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21"/>
    </row>
    <row r="35" spans="2:39" s="27" customFormat="1" ht="17.25" customHeight="1">
      <c r="B35" s="98" t="s">
        <v>11</v>
      </c>
      <c r="C35" s="98"/>
      <c r="D35" s="98"/>
      <c r="E35" s="98"/>
      <c r="F35" s="98"/>
      <c r="G35" s="98"/>
      <c r="H35" s="98"/>
      <c r="I35" s="94">
        <f>ROUNDDOWN(I31*4+((I34-28)*I31/7),1)</f>
        <v>22.1</v>
      </c>
      <c r="J35" s="95"/>
      <c r="K35" s="96" t="s">
        <v>4</v>
      </c>
      <c r="L35" s="97"/>
      <c r="M35" s="32" t="s">
        <v>10</v>
      </c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21"/>
    </row>
    <row r="36" spans="2:39" s="27" customFormat="1" ht="17.25" customHeight="1">
      <c r="B36" s="98" t="s">
        <v>13</v>
      </c>
      <c r="C36" s="98"/>
      <c r="D36" s="98"/>
      <c r="E36" s="98"/>
      <c r="F36" s="98"/>
      <c r="G36" s="98"/>
      <c r="H36" s="98"/>
      <c r="I36" s="94">
        <f>ROUNDDOWN(I33*I35,1)</f>
        <v>176.8</v>
      </c>
      <c r="J36" s="95"/>
      <c r="K36" s="96" t="s">
        <v>5</v>
      </c>
      <c r="L36" s="97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71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B36:H36"/>
    <mergeCell ref="I36:J36"/>
    <mergeCell ref="K36:L36"/>
    <mergeCell ref="B34:H34"/>
    <mergeCell ref="I35:J35"/>
    <mergeCell ref="K35:L35"/>
    <mergeCell ref="B35:H35"/>
    <mergeCell ref="I34:J34"/>
    <mergeCell ref="K34:L34"/>
    <mergeCell ref="B28:F28"/>
    <mergeCell ref="B23:AJ23"/>
    <mergeCell ref="I31:J31"/>
    <mergeCell ref="I32:J32"/>
    <mergeCell ref="K31:L31"/>
    <mergeCell ref="K32:L32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U31:V31"/>
    <mergeCell ref="B31:H31"/>
    <mergeCell ref="B32:H32"/>
    <mergeCell ref="B33:H33"/>
    <mergeCell ref="I33:J33"/>
    <mergeCell ref="K33:L33"/>
    <mergeCell ref="X2:AJ2"/>
    <mergeCell ref="B6:B7"/>
    <mergeCell ref="D6:D7"/>
    <mergeCell ref="B21:AI21"/>
    <mergeCell ref="AJ6:AJ7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9055118110236227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7"/>
  <sheetViews>
    <sheetView showGridLines="0" view="pageBreakPreview" zoomScaleNormal="100" zoomScaleSheetLayoutView="100" workbookViewId="0">
      <selection activeCell="U20" sqref="U20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22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86" t="s">
        <v>0</v>
      </c>
      <c r="C6" s="23" t="s">
        <v>1</v>
      </c>
      <c r="D6" s="107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0" t="s">
        <v>14</v>
      </c>
      <c r="AK6" s="11"/>
      <c r="AL6" s="11"/>
      <c r="AM6" s="11"/>
    </row>
    <row r="7" spans="2:40" ht="18" customHeight="1" thickBot="1">
      <c r="B7" s="87"/>
      <c r="C7" s="24" t="s">
        <v>3</v>
      </c>
      <c r="D7" s="10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1"/>
      <c r="AK7" s="11"/>
      <c r="AL7" s="11"/>
      <c r="AM7" s="11"/>
    </row>
    <row r="8" spans="2:40" ht="21" customHeight="1">
      <c r="B8" s="40" t="s">
        <v>6</v>
      </c>
      <c r="C8" s="78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>IF(C8="A",0,IF(SUM(E8:AI8)&gt;$G$32,$G$32,SUM(E8:AI8)))</f>
        <v>0</v>
      </c>
      <c r="AK8" s="11"/>
      <c r="AL8" s="11"/>
      <c r="AM8" s="11"/>
    </row>
    <row r="9" spans="2:40" ht="21" customHeight="1">
      <c r="B9" s="40"/>
      <c r="C9" s="79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>IF(C9="A",0,IF(SUM(E9:AI9)&gt;$G$32,$G$32,SUM(E9:AI9)))</f>
        <v>0</v>
      </c>
      <c r="AK9" s="11"/>
      <c r="AM9" s="11"/>
    </row>
    <row r="10" spans="2:40" ht="22.15" customHeight="1">
      <c r="B10" s="40"/>
      <c r="C10" s="79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>IF(C10="A",0,IF(SUM(E10:AI10)&gt;$G$32,$G$32,SUM(E10:AI10)))</f>
        <v>0</v>
      </c>
      <c r="AK10" s="11"/>
      <c r="AM10" s="11"/>
    </row>
    <row r="11" spans="2:40" ht="22.15" customHeight="1">
      <c r="B11" s="40"/>
      <c r="C11" s="79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>IF(C11="A",0,IF(SUM(E11:AI11)&gt;$G$32,$G$32,SUM(E11:AI11)))</f>
        <v>0</v>
      </c>
      <c r="AK11" s="11"/>
      <c r="AM11" s="11"/>
    </row>
    <row r="12" spans="2:40" ht="22.15" customHeight="1">
      <c r="B12" s="43"/>
      <c r="C12" s="81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>IF(C12="A",0,IF(SUM(E12:AI12)&gt;$G$32,$G$32,SUM(E12:AI12)))</f>
        <v>0</v>
      </c>
      <c r="AK12" s="11"/>
      <c r="AM12" s="11"/>
    </row>
    <row r="13" spans="2:40" ht="22.15" customHeight="1">
      <c r="B13" s="43"/>
      <c r="C13" s="81"/>
      <c r="D13" s="42"/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6"/>
      <c r="AJ13" s="54">
        <f t="shared" ref="AJ13:AJ19" si="0">IF(C13="A",0,IF(SUM(E13:AI13)&gt;$G$32,$G$32,SUM(E13:AI13)))</f>
        <v>0</v>
      </c>
      <c r="AK13" s="11"/>
      <c r="AM13" s="11"/>
    </row>
    <row r="14" spans="2:40" ht="22.15" customHeight="1">
      <c r="B14" s="43"/>
      <c r="C14" s="81"/>
      <c r="D14" s="42"/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  <c r="AJ14" s="54">
        <f t="shared" si="0"/>
        <v>0</v>
      </c>
      <c r="AK14" s="11"/>
      <c r="AM14" s="11"/>
    </row>
    <row r="15" spans="2:40" ht="22.15" customHeight="1">
      <c r="B15" s="43"/>
      <c r="C15" s="81"/>
      <c r="D15" s="42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81"/>
      <c r="D16" s="42"/>
      <c r="E16" s="64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6"/>
      <c r="AJ16" s="54">
        <f t="shared" si="0"/>
        <v>0</v>
      </c>
      <c r="AK16" s="11"/>
      <c r="AM16" s="11"/>
    </row>
    <row r="17" spans="2:39" ht="22.15" customHeight="1">
      <c r="B17" s="43"/>
      <c r="C17" s="81"/>
      <c r="D17" s="42"/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6"/>
      <c r="AJ17" s="54">
        <f t="shared" si="0"/>
        <v>0</v>
      </c>
      <c r="AK17" s="11"/>
      <c r="AM17" s="11"/>
    </row>
    <row r="18" spans="2:39" ht="22.15" customHeight="1">
      <c r="B18" s="43"/>
      <c r="C18" s="81"/>
      <c r="D18" s="42"/>
      <c r="E18" s="64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  <c r="AJ18" s="54">
        <f t="shared" si="0"/>
        <v>0</v>
      </c>
      <c r="AK18" s="11"/>
      <c r="AM18" s="11"/>
    </row>
    <row r="19" spans="2:39" ht="22.15" customHeight="1">
      <c r="B19" s="43"/>
      <c r="C19" s="81"/>
      <c r="D19" s="42"/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6"/>
      <c r="AJ19" s="54">
        <f t="shared" si="0"/>
        <v>0</v>
      </c>
      <c r="AK19" s="11"/>
      <c r="AM19" s="11"/>
    </row>
    <row r="20" spans="2:39" ht="22.15" customHeight="1">
      <c r="B20" s="45"/>
      <c r="C20" s="81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3">
        <f>IF(C20="A",0,IF(SUM(E20:AI20)&gt;$G$32,$G$32,SUM(E20:AI20)))</f>
        <v>0</v>
      </c>
      <c r="AK20" s="11"/>
      <c r="AM20" s="11"/>
    </row>
    <row r="21" spans="2:39" ht="22.15" customHeight="1">
      <c r="B21" s="43"/>
      <c r="C21" s="81"/>
      <c r="D21" s="46"/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6"/>
      <c r="AJ21" s="54">
        <f>IF(C21="A",0,IF(SUM(E21:AI21)&gt;$G$32,$G$32,SUM(E21:AI21)))</f>
        <v>0</v>
      </c>
      <c r="AK21" s="11"/>
      <c r="AM21" s="11"/>
    </row>
    <row r="22" spans="2:39" ht="22.15" customHeight="1">
      <c r="B22" s="43"/>
      <c r="C22" s="81"/>
      <c r="D22" s="42"/>
      <c r="E22" s="61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3"/>
      <c r="AJ22" s="53">
        <f>IF(C22="A",0,IF(SUM(E22:AI22)&gt;$G$32,$G$32,SUM(E22:AI22)))</f>
        <v>0</v>
      </c>
      <c r="AK22" s="11"/>
      <c r="AM22" s="11"/>
    </row>
    <row r="23" spans="2:39" ht="22.15" customHeight="1">
      <c r="B23" s="43"/>
      <c r="C23" s="81"/>
      <c r="D23" s="42"/>
      <c r="E23" s="61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52">
        <f>IF(C23="A",0,IF(SUM(E23:AI23)&gt;$G$32,$G$32,SUM(E23:AI23)))</f>
        <v>0</v>
      </c>
      <c r="AK23" s="11"/>
      <c r="AM23" s="11"/>
    </row>
    <row r="24" spans="2:39" ht="22.15" customHeight="1">
      <c r="B24" s="43"/>
      <c r="C24" s="81"/>
      <c r="D24" s="42"/>
      <c r="E24" s="61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3"/>
      <c r="AJ24" s="54">
        <f>IF(C24="A",0,IF(SUM(E24:AI24)&gt;$G$32,$G$32,SUM(E24:AI24)))</f>
        <v>0</v>
      </c>
      <c r="AK24" s="11"/>
      <c r="AM24" s="11"/>
    </row>
    <row r="25" spans="2:39" ht="22.15" customHeight="1">
      <c r="B25" s="43"/>
      <c r="C25" s="81"/>
      <c r="D25" s="42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3"/>
      <c r="AJ25" s="54">
        <f>IF(C25="A",0,IF(SUM(E25:AI25)&gt;$G$32,$G$32,SUM(E25:AI25)))</f>
        <v>0</v>
      </c>
      <c r="AK25" s="11"/>
      <c r="AM25" s="11"/>
    </row>
    <row r="26" spans="2:39" ht="22.15" customHeight="1">
      <c r="B26" s="43"/>
      <c r="C26" s="81"/>
      <c r="D26" s="42"/>
      <c r="E26" s="61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3"/>
      <c r="AJ26" s="54">
        <f>IF(C26="A",0,IF(SUM(E26:AI26)&gt;$G$32,$G$32,SUM(E26:AI26)))</f>
        <v>0</v>
      </c>
      <c r="AK26" s="11"/>
      <c r="AM26" s="11"/>
    </row>
    <row r="27" spans="2:39" ht="22.15" customHeight="1" thickBot="1">
      <c r="B27" s="92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69">
        <f>SUM(AJ8:AJ26)</f>
        <v>0</v>
      </c>
      <c r="AK27" s="11"/>
      <c r="AM27" s="11"/>
    </row>
    <row r="28" spans="2:39" s="33" customFormat="1" ht="10.5" customHeight="1">
      <c r="B28" s="3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8"/>
      <c r="AK28" s="34"/>
      <c r="AM28" s="34"/>
    </row>
    <row r="29" spans="2:39" s="68" customFormat="1" ht="16.5" customHeight="1">
      <c r="B29" s="117" t="s">
        <v>27</v>
      </c>
      <c r="C29" s="117"/>
      <c r="D29" s="117"/>
      <c r="E29" s="117"/>
      <c r="F29" s="117"/>
      <c r="G29" s="117"/>
      <c r="H29" s="117"/>
      <c r="I29" s="116"/>
      <c r="J29" s="70" t="s">
        <v>28</v>
      </c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67"/>
      <c r="AM29" s="67"/>
    </row>
    <row r="30" spans="2:39" s="31" customFormat="1" ht="17.25" customHeight="1">
      <c r="B30" s="97" t="s">
        <v>15</v>
      </c>
      <c r="C30" s="97"/>
      <c r="D30" s="97"/>
      <c r="E30" s="97"/>
      <c r="F30" s="97"/>
      <c r="G30" s="113">
        <f>COUNTIF(C8:C26,"A")</f>
        <v>0</v>
      </c>
      <c r="H30" s="113"/>
      <c r="I30" s="25"/>
      <c r="J30" s="118" t="s">
        <v>8</v>
      </c>
      <c r="K30" s="119"/>
      <c r="L30" s="119"/>
      <c r="M30" s="119"/>
      <c r="N30" s="119"/>
      <c r="O30" s="119"/>
      <c r="P30" s="119"/>
      <c r="Q30" s="119"/>
      <c r="R30" s="119"/>
      <c r="S30" s="119"/>
      <c r="T30" s="120"/>
      <c r="U30" s="99">
        <v>5</v>
      </c>
      <c r="V30" s="100"/>
      <c r="W30" s="96" t="s">
        <v>4</v>
      </c>
      <c r="X30" s="97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</row>
    <row r="31" spans="2:39" s="31" customFormat="1" ht="17.25" customHeight="1">
      <c r="B31" s="97" t="s">
        <v>16</v>
      </c>
      <c r="C31" s="97"/>
      <c r="D31" s="97"/>
      <c r="E31" s="97"/>
      <c r="F31" s="97"/>
      <c r="G31" s="114">
        <f>AJ27</f>
        <v>0</v>
      </c>
      <c r="H31" s="114"/>
      <c r="I31" s="25"/>
      <c r="J31" s="118" t="s">
        <v>9</v>
      </c>
      <c r="K31" s="119"/>
      <c r="L31" s="119"/>
      <c r="M31" s="119"/>
      <c r="N31" s="119"/>
      <c r="O31" s="119"/>
      <c r="P31" s="119"/>
      <c r="Q31" s="119"/>
      <c r="R31" s="119"/>
      <c r="S31" s="119"/>
      <c r="T31" s="120"/>
      <c r="U31" s="99">
        <v>40</v>
      </c>
      <c r="V31" s="100"/>
      <c r="W31" s="96" t="s">
        <v>5</v>
      </c>
      <c r="X31" s="97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</row>
    <row r="32" spans="2:39" s="31" customFormat="1" ht="17.25" customHeight="1">
      <c r="B32" s="97" t="s">
        <v>26</v>
      </c>
      <c r="C32" s="97"/>
      <c r="D32" s="97"/>
      <c r="E32" s="97"/>
      <c r="F32" s="97"/>
      <c r="G32" s="115"/>
      <c r="H32" s="115"/>
      <c r="I32" s="25"/>
      <c r="J32" s="118" t="s">
        <v>18</v>
      </c>
      <c r="K32" s="119"/>
      <c r="L32" s="119"/>
      <c r="M32" s="119"/>
      <c r="N32" s="119"/>
      <c r="O32" s="119"/>
      <c r="P32" s="119"/>
      <c r="Q32" s="119"/>
      <c r="R32" s="119"/>
      <c r="S32" s="119"/>
      <c r="T32" s="120"/>
      <c r="U32" s="94">
        <f>U31/U30</f>
        <v>8</v>
      </c>
      <c r="V32" s="95"/>
      <c r="W32" s="96" t="s">
        <v>5</v>
      </c>
      <c r="X32" s="97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</row>
    <row r="33" spans="2:39" s="31" customFormat="1" ht="17.25" customHeight="1">
      <c r="B33" s="97" t="s">
        <v>17</v>
      </c>
      <c r="C33" s="97"/>
      <c r="D33" s="97"/>
      <c r="E33" s="97"/>
      <c r="F33" s="97"/>
      <c r="G33" s="112" t="e">
        <f>ROUNDDOWN(G31/G32,1)</f>
        <v>#DIV/0!</v>
      </c>
      <c r="H33" s="112"/>
      <c r="I33" s="25"/>
      <c r="J33" s="118" t="s">
        <v>12</v>
      </c>
      <c r="K33" s="119"/>
      <c r="L33" s="119"/>
      <c r="M33" s="119"/>
      <c r="N33" s="119"/>
      <c r="O33" s="119"/>
      <c r="P33" s="119"/>
      <c r="Q33" s="119"/>
      <c r="R33" s="119"/>
      <c r="S33" s="119"/>
      <c r="T33" s="120"/>
      <c r="U33" s="99">
        <v>31</v>
      </c>
      <c r="V33" s="100"/>
      <c r="W33" s="96" t="s">
        <v>4</v>
      </c>
      <c r="X33" s="97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  <row r="34" spans="2:39" s="31" customFormat="1" ht="17.25" customHeight="1">
      <c r="B34" s="109" t="s">
        <v>23</v>
      </c>
      <c r="C34" s="109"/>
      <c r="D34" s="109"/>
      <c r="E34" s="109"/>
      <c r="F34" s="109"/>
      <c r="G34" s="110" t="e">
        <f>G30+G33</f>
        <v>#DIV/0!</v>
      </c>
      <c r="H34" s="111"/>
      <c r="I34" s="25"/>
      <c r="J34" s="118" t="s">
        <v>11</v>
      </c>
      <c r="K34" s="119"/>
      <c r="L34" s="119"/>
      <c r="M34" s="119"/>
      <c r="N34" s="119"/>
      <c r="O34" s="119"/>
      <c r="P34" s="119"/>
      <c r="Q34" s="119"/>
      <c r="R34" s="119"/>
      <c r="S34" s="119"/>
      <c r="T34" s="120"/>
      <c r="U34" s="94">
        <f>ROUNDDOWN(U30*4+((U33-28)*U30/7),1)</f>
        <v>22.1</v>
      </c>
      <c r="V34" s="95"/>
      <c r="W34" s="96" t="s">
        <v>4</v>
      </c>
      <c r="X34" s="97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</row>
    <row r="35" spans="2:39" s="31" customFormat="1" ht="17.25" customHeight="1">
      <c r="B35" s="36"/>
      <c r="C35" s="25"/>
      <c r="D35" s="25"/>
      <c r="E35" s="25"/>
      <c r="F35" s="25"/>
      <c r="G35" s="25"/>
      <c r="H35" s="25"/>
      <c r="I35" s="25"/>
      <c r="J35" s="118" t="s">
        <v>13</v>
      </c>
      <c r="K35" s="119"/>
      <c r="L35" s="119"/>
      <c r="M35" s="119"/>
      <c r="N35" s="119"/>
      <c r="O35" s="119"/>
      <c r="P35" s="119"/>
      <c r="Q35" s="119"/>
      <c r="R35" s="119"/>
      <c r="S35" s="119"/>
      <c r="T35" s="120"/>
      <c r="U35" s="94">
        <f>ROUNDDOWN(U32*U34,1)</f>
        <v>176.8</v>
      </c>
      <c r="V35" s="95"/>
      <c r="W35" s="96" t="s">
        <v>5</v>
      </c>
      <c r="X35" s="97"/>
      <c r="Y35" s="32" t="s">
        <v>10</v>
      </c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</row>
    <row r="36" spans="2:39" s="27" customFormat="1" ht="17.25" customHeight="1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</row>
    <row r="37" spans="2:39" s="27" customFormat="1" ht="17.25" customHeight="1">
      <c r="N37" s="21"/>
      <c r="O37" s="21"/>
      <c r="P37" s="21"/>
      <c r="Q37" s="21"/>
      <c r="R37" s="21"/>
      <c r="S37" s="21"/>
      <c r="T37" s="21"/>
      <c r="U37" s="106"/>
      <c r="V37" s="106"/>
      <c r="W37" s="21"/>
      <c r="X37" s="21"/>
      <c r="Y37" s="21"/>
      <c r="Z37" s="21"/>
      <c r="AA37" s="26"/>
      <c r="AB37" s="26"/>
      <c r="AC37" s="26"/>
      <c r="AD37" s="28"/>
      <c r="AE37" s="29"/>
      <c r="AF37" s="29"/>
      <c r="AG37" s="29"/>
      <c r="AH37" s="29"/>
      <c r="AI37" s="29"/>
      <c r="AJ37" s="29"/>
      <c r="AK37" s="26"/>
      <c r="AL37" s="21"/>
    </row>
    <row r="38" spans="2:39" s="27" customFormat="1" ht="17.25" customHeight="1">
      <c r="N38" s="21"/>
      <c r="O38" s="21"/>
      <c r="P38" s="21"/>
      <c r="Q38" s="21"/>
      <c r="R38" s="21"/>
      <c r="S38" s="21"/>
      <c r="T38" s="21"/>
      <c r="U38" s="71"/>
      <c r="V38" s="71"/>
      <c r="W38" s="21"/>
      <c r="X38" s="21"/>
      <c r="Y38" s="21"/>
      <c r="Z38" s="21"/>
      <c r="AA38" s="26"/>
      <c r="AB38" s="26"/>
      <c r="AC38" s="26"/>
      <c r="AD38" s="28"/>
      <c r="AE38" s="29"/>
      <c r="AF38" s="29"/>
      <c r="AG38" s="29"/>
      <c r="AH38" s="29"/>
      <c r="AI38" s="29"/>
      <c r="AJ38" s="29"/>
      <c r="AK38" s="26"/>
      <c r="AL38" s="21"/>
    </row>
    <row r="39" spans="2:39" s="27" customFormat="1" ht="17.25" customHeight="1"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21"/>
    </row>
    <row r="40" spans="2:39" s="27" customFormat="1" ht="17.25" customHeight="1"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21"/>
    </row>
    <row r="41" spans="2:39" s="27" customFormat="1" ht="17.25" customHeight="1">
      <c r="N41" s="21"/>
      <c r="O41" s="25"/>
      <c r="Q41" s="21"/>
      <c r="R41" s="21"/>
      <c r="S41" s="21"/>
      <c r="T41" s="21"/>
      <c r="U41" s="21"/>
      <c r="V41" s="21"/>
      <c r="W41" s="21"/>
      <c r="X41" s="21"/>
      <c r="Y41" s="49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21"/>
    </row>
    <row r="42" spans="2:39" s="27" customFormat="1" ht="17.25" customHeight="1"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71"/>
      <c r="AL42" s="25"/>
      <c r="AM42" s="21"/>
    </row>
    <row r="43" spans="2:39" s="27" customFormat="1" ht="8.1" customHeight="1">
      <c r="B43" s="25"/>
      <c r="C43" s="21"/>
      <c r="D43" s="21"/>
      <c r="E43" s="21"/>
      <c r="F43" s="21"/>
      <c r="G43" s="3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50"/>
      <c r="AL43" s="25"/>
      <c r="AM43" s="21"/>
    </row>
    <row r="44" spans="2:39" s="17" customFormat="1" ht="17.25" customHeight="1">
      <c r="AK44" s="18"/>
    </row>
    <row r="45" spans="2:39" s="17" customFormat="1" ht="27" customHeight="1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18"/>
    </row>
    <row r="46" spans="2:39" s="17" customFormat="1" ht="27" customHeight="1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18"/>
    </row>
    <row r="47" spans="2:39" s="17" customFormat="1" ht="15.75" customHeight="1">
      <c r="AK47" s="18"/>
    </row>
  </sheetData>
  <mergeCells count="35">
    <mergeCell ref="J33:T33"/>
    <mergeCell ref="J34:T34"/>
    <mergeCell ref="J35:T35"/>
    <mergeCell ref="U37:V37"/>
    <mergeCell ref="U31:V31"/>
    <mergeCell ref="W31:X31"/>
    <mergeCell ref="U35:V35"/>
    <mergeCell ref="W35:X35"/>
    <mergeCell ref="U33:V33"/>
    <mergeCell ref="W33:X33"/>
    <mergeCell ref="U34:V34"/>
    <mergeCell ref="W34:X34"/>
    <mergeCell ref="U32:V32"/>
    <mergeCell ref="W32:X32"/>
    <mergeCell ref="U30:V30"/>
    <mergeCell ref="W30:X30"/>
    <mergeCell ref="B30:F30"/>
    <mergeCell ref="G30:H30"/>
    <mergeCell ref="B31:F31"/>
    <mergeCell ref="G31:H31"/>
    <mergeCell ref="B32:F32"/>
    <mergeCell ref="G32:H32"/>
    <mergeCell ref="B33:F33"/>
    <mergeCell ref="G33:H33"/>
    <mergeCell ref="B34:F34"/>
    <mergeCell ref="G34:H34"/>
    <mergeCell ref="J30:T30"/>
    <mergeCell ref="J31:T31"/>
    <mergeCell ref="J32:T32"/>
    <mergeCell ref="X2:AJ2"/>
    <mergeCell ref="B6:B7"/>
    <mergeCell ref="D6:D7"/>
    <mergeCell ref="AJ6:AJ7"/>
    <mergeCell ref="B27:AI27"/>
    <mergeCell ref="B29:H29"/>
  </mergeCells>
  <phoneticPr fontId="8"/>
  <dataValidations count="1">
    <dataValidation type="list" allowBlank="1" showInputMessage="1" showErrorMessage="1" sqref="C8:C26">
      <formula1>"A,B,C,D"</formula1>
    </dataValidation>
  </dataValidations>
  <printOptions horizontalCentered="1"/>
  <pageMargins left="0.51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2023-05-09T22:34:04Z</dcterms:created>
  <dcterms:modified xsi:type="dcterms:W3CDTF">2024-05-12T23:36:14Z</dcterms:modified>
</cp:coreProperties>
</file>