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鶴見区\03福祉保健課\0070_福祉保健課\0000_令和3年度以前\130_地域ケアプラザ\010_選定\05_指定管理者選定（一斉R8～）\05_公募要項・応募関係書類\01_備品台帳\06_★HP公表用備品台帳\02_矢向\"/>
    </mc:Choice>
  </mc:AlternateContent>
  <xr:revisionPtr revIDLastSave="0" documentId="13_ncr:1_{013B64F9-FE4C-4BEB-9448-C98503D73368}" xr6:coauthVersionLast="47" xr6:coauthVersionMax="47" xr10:uidLastSave="{00000000-0000-0000-0000-000000000000}"/>
  <bookViews>
    <workbookView xWindow="-120" yWindow="-120" windowWidth="20640" windowHeight="11040" tabRatio="760" xr2:uid="{00000000-000D-0000-FFFF-FFFF00000000}"/>
  </bookViews>
  <sheets>
    <sheet name="0104" sheetId="3" r:id="rId1"/>
    <sheet name="0101" sheetId="42" r:id="rId2"/>
    <sheet name="0105" sheetId="4" r:id="rId3"/>
    <sheet name="0108" sheetId="86" r:id="rId4"/>
    <sheet name="0110" sheetId="82" r:id="rId5"/>
    <sheet name="0112" sheetId="83" r:id="rId6"/>
    <sheet name="0114" sheetId="85" r:id="rId7"/>
    <sheet name="0199 " sheetId="79" r:id="rId8"/>
    <sheet name="0399" sheetId="84" r:id="rId9"/>
    <sheet name="0501" sheetId="87" r:id="rId10"/>
    <sheet name="0502" sheetId="80" r:id="rId11"/>
    <sheet name="0503" sheetId="81" r:id="rId12"/>
    <sheet name="0505" sheetId="88" r:id="rId13"/>
    <sheet name="1001" sheetId="89" r:id="rId14"/>
    <sheet name="0104(2)" sheetId="90" r:id="rId15"/>
    <sheet name="0105(2)" sheetId="92" r:id="rId16"/>
    <sheet name="0501(2)" sheetId="93" r:id="rId17"/>
    <sheet name="0503(2)" sheetId="94" r:id="rId18"/>
  </sheets>
  <definedNames>
    <definedName name="_xlnm.Print_Area" localSheetId="1">'0101'!$A$1:$P$18</definedName>
    <definedName name="_xlnm.Print_Area" localSheetId="0">'0104'!$A$1:$P$16</definedName>
    <definedName name="_xlnm.Print_Area" localSheetId="2">'0105'!$A$1:$P$37</definedName>
    <definedName name="_xlnm.Print_Area" localSheetId="3">'0108'!$A$1:$P$15</definedName>
    <definedName name="_xlnm.Print_Area" localSheetId="4">'0110'!$A$1:$P$15</definedName>
    <definedName name="_xlnm.Print_Area" localSheetId="7">'0199 '!$A$1:$P$17</definedName>
    <definedName name="_xlnm.Print_Area" localSheetId="11">'0503'!$A$1:$P$18</definedName>
    <definedName name="_xlnm.Print_Area" localSheetId="13">'1001'!$A$1:$P$12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94" l="1"/>
  <c r="M9" i="94"/>
  <c r="N8" i="94"/>
  <c r="M8" i="94"/>
  <c r="L8" i="94"/>
  <c r="N13" i="93"/>
  <c r="M13" i="93"/>
  <c r="L13" i="93"/>
  <c r="H13" i="93"/>
  <c r="M12" i="93"/>
  <c r="L12" i="93"/>
  <c r="H12" i="93"/>
  <c r="N12" i="93" s="1"/>
  <c r="N11" i="93"/>
  <c r="M11" i="93"/>
  <c r="L11" i="93"/>
  <c r="H11" i="93"/>
  <c r="H10" i="93"/>
  <c r="H9" i="93"/>
  <c r="N8" i="93"/>
  <c r="H8" i="93"/>
  <c r="N15" i="92"/>
  <c r="L15" i="92"/>
  <c r="H15" i="92"/>
  <c r="L14" i="92"/>
  <c r="H14" i="92"/>
  <c r="N14" i="92" s="1"/>
  <c r="L13" i="92"/>
  <c r="H13" i="92"/>
  <c r="N13" i="92" s="1"/>
  <c r="M12" i="92"/>
  <c r="L12" i="92"/>
  <c r="H12" i="92"/>
  <c r="N12" i="92" s="1"/>
  <c r="M11" i="92"/>
  <c r="L11" i="92"/>
  <c r="H11" i="92"/>
  <c r="N11" i="92" s="1"/>
  <c r="M10" i="92"/>
  <c r="L10" i="92"/>
  <c r="H10" i="92"/>
  <c r="N10" i="92" s="1"/>
  <c r="L9" i="92"/>
  <c r="H9" i="92"/>
  <c r="L8" i="92"/>
  <c r="N8" i="92" s="1"/>
  <c r="H8" i="92"/>
  <c r="N11" i="90"/>
  <c r="H11" i="90"/>
  <c r="H10" i="90"/>
  <c r="N10" i="90" s="1"/>
  <c r="M9" i="90"/>
  <c r="L9" i="90"/>
  <c r="H9" i="90"/>
  <c r="N9" i="90" s="1"/>
  <c r="N8" i="90"/>
  <c r="L8" i="90"/>
  <c r="K8" i="90"/>
  <c r="H8" i="90"/>
  <c r="H8" i="42"/>
  <c r="L8" i="42"/>
  <c r="M8" i="42"/>
  <c r="N8" i="42"/>
  <c r="H9" i="42"/>
  <c r="L9" i="42"/>
  <c r="M9" i="42"/>
  <c r="N9" i="42"/>
  <c r="H10" i="42"/>
  <c r="L10" i="42"/>
  <c r="M10" i="42"/>
  <c r="N10" i="42"/>
  <c r="H11" i="42"/>
  <c r="N11" i="42" s="1"/>
  <c r="M11" i="42"/>
  <c r="H12" i="42"/>
  <c r="M12" i="42"/>
  <c r="N12" i="42"/>
  <c r="H13" i="42"/>
  <c r="N13" i="42" s="1"/>
  <c r="M13" i="42"/>
  <c r="H14" i="42"/>
  <c r="N14" i="42" s="1"/>
  <c r="M14" i="42"/>
  <c r="H15" i="42"/>
  <c r="M15" i="42"/>
  <c r="N15" i="42"/>
  <c r="H16" i="42"/>
  <c r="N16" i="42" s="1"/>
  <c r="L16" i="42"/>
  <c r="M16" i="42"/>
  <c r="H8" i="3"/>
  <c r="N8" i="3"/>
  <c r="H9" i="3"/>
  <c r="N9" i="3"/>
  <c r="H10" i="3"/>
  <c r="N10" i="3"/>
  <c r="H11" i="3"/>
  <c r="H12" i="3"/>
  <c r="N12" i="3"/>
  <c r="H13" i="3"/>
  <c r="N13" i="3"/>
  <c r="H14" i="3"/>
  <c r="N14" i="3"/>
  <c r="H8" i="4"/>
  <c r="N8" i="4" s="1"/>
  <c r="L8" i="4"/>
  <c r="M8" i="4"/>
  <c r="H9" i="4"/>
  <c r="M9" i="4"/>
  <c r="N9" i="4"/>
  <c r="H10" i="4"/>
  <c r="N10" i="4" s="1"/>
  <c r="L10" i="4"/>
  <c r="M10" i="4"/>
  <c r="H11" i="4"/>
  <c r="M11" i="4"/>
  <c r="N11" i="4"/>
  <c r="H12" i="4"/>
  <c r="N12" i="4" s="1"/>
  <c r="M12" i="4"/>
  <c r="H13" i="4"/>
  <c r="N13" i="4" s="1"/>
  <c r="M13" i="4"/>
  <c r="H14" i="4"/>
  <c r="M14" i="4"/>
  <c r="N14" i="4"/>
  <c r="H15" i="4"/>
  <c r="M15" i="4"/>
  <c r="N15" i="4"/>
  <c r="H16" i="4"/>
  <c r="N16" i="4" s="1"/>
  <c r="M16" i="4"/>
  <c r="H17" i="4"/>
  <c r="N17" i="4" s="1"/>
  <c r="M17" i="4"/>
  <c r="H18" i="4"/>
  <c r="N18" i="4" s="1"/>
  <c r="M18" i="4"/>
  <c r="H19" i="4"/>
  <c r="M19" i="4"/>
  <c r="N19" i="4"/>
  <c r="H20" i="4"/>
  <c r="N20" i="4" s="1"/>
  <c r="M20" i="4"/>
  <c r="H21" i="4"/>
  <c r="N21" i="4" s="1"/>
  <c r="M21" i="4"/>
  <c r="H22" i="4"/>
  <c r="M22" i="4"/>
  <c r="N22" i="4"/>
  <c r="H23" i="4"/>
  <c r="M23" i="4"/>
  <c r="N23" i="4"/>
  <c r="H24" i="4"/>
  <c r="M24" i="4"/>
  <c r="N24" i="4"/>
  <c r="H25" i="4"/>
  <c r="N25" i="4" s="1"/>
  <c r="M25" i="4"/>
  <c r="H26" i="4"/>
  <c r="N26" i="4" s="1"/>
  <c r="M26" i="4"/>
  <c r="H27" i="4"/>
  <c r="M27" i="4"/>
  <c r="N27" i="4"/>
  <c r="H28" i="4"/>
  <c r="N28" i="4" s="1"/>
  <c r="M28" i="4"/>
  <c r="H29" i="4"/>
  <c r="N29" i="4" s="1"/>
  <c r="M29" i="4"/>
  <c r="H30" i="4"/>
  <c r="M30" i="4"/>
  <c r="N30" i="4"/>
  <c r="H31" i="4"/>
  <c r="M31" i="4"/>
  <c r="N31" i="4"/>
  <c r="H32" i="4"/>
  <c r="M32" i="4"/>
  <c r="N32" i="4"/>
  <c r="H8" i="86"/>
  <c r="L8" i="86"/>
  <c r="M8" i="86"/>
  <c r="N8" i="86"/>
  <c r="H8" i="82"/>
  <c r="N8" i="82" s="1"/>
  <c r="L8" i="82"/>
  <c r="M8" i="82"/>
  <c r="H9" i="82"/>
  <c r="L9" i="82"/>
  <c r="M9" i="82"/>
  <c r="N9" i="82"/>
  <c r="H8" i="83"/>
  <c r="N8" i="83" s="1"/>
  <c r="L8" i="83"/>
  <c r="M8" i="83"/>
  <c r="H9" i="83"/>
  <c r="M9" i="83"/>
  <c r="N9" i="83"/>
  <c r="H8" i="85"/>
  <c r="N8" i="85" s="1"/>
  <c r="H8" i="79"/>
  <c r="N8" i="79" s="1"/>
  <c r="L8" i="79"/>
  <c r="M8" i="79"/>
  <c r="H9" i="79"/>
  <c r="L9" i="79"/>
  <c r="M9" i="79"/>
  <c r="N9" i="79"/>
  <c r="H10" i="79"/>
  <c r="N10" i="79" s="1"/>
  <c r="H11" i="79"/>
  <c r="L11" i="79"/>
  <c r="N11" i="79"/>
  <c r="H12" i="79"/>
  <c r="L12" i="79"/>
  <c r="M12" i="79"/>
  <c r="N12" i="79"/>
  <c r="H13" i="79"/>
  <c r="L13" i="79"/>
  <c r="N13" i="79"/>
  <c r="H14" i="79"/>
  <c r="L14" i="79"/>
  <c r="M14" i="79"/>
  <c r="N14" i="79"/>
  <c r="H15" i="79"/>
  <c r="N15" i="79" s="1"/>
  <c r="L15" i="79"/>
  <c r="M15" i="79"/>
  <c r="H8" i="84"/>
  <c r="L8" i="84"/>
  <c r="M8" i="84"/>
  <c r="N8" i="84"/>
  <c r="H9" i="84"/>
  <c r="M9" i="84"/>
  <c r="N9" i="84"/>
  <c r="H10" i="84"/>
  <c r="M10" i="84"/>
  <c r="N10" i="84"/>
  <c r="H8" i="87"/>
  <c r="N8" i="87"/>
  <c r="H9" i="87"/>
  <c r="N9" i="87" s="1"/>
  <c r="M9" i="87"/>
  <c r="H10" i="87"/>
  <c r="M10" i="87"/>
  <c r="N10" i="87"/>
  <c r="H8" i="80"/>
  <c r="N8" i="80" s="1"/>
  <c r="J8" i="80"/>
  <c r="K8" i="80"/>
  <c r="L8" i="80"/>
  <c r="H8" i="81"/>
  <c r="N8" i="81" s="1"/>
  <c r="H9" i="81"/>
  <c r="N9" i="81"/>
  <c r="H10" i="81"/>
  <c r="N10" i="81"/>
  <c r="H11" i="81"/>
  <c r="N11" i="81"/>
  <c r="H12" i="81"/>
  <c r="N12" i="81" s="1"/>
  <c r="M12" i="81"/>
  <c r="H13" i="81"/>
  <c r="N13" i="81" s="1"/>
  <c r="M13" i="81"/>
  <c r="H14" i="81"/>
  <c r="M14" i="81"/>
  <c r="N14" i="81"/>
  <c r="H15" i="81"/>
  <c r="M15" i="81"/>
  <c r="N15" i="81"/>
  <c r="H16" i="81"/>
  <c r="N16" i="81"/>
  <c r="H8" i="88"/>
  <c r="J8" i="88"/>
  <c r="K8" i="88"/>
  <c r="N8" i="88" s="1"/>
  <c r="M8" i="88"/>
  <c r="H9" i="88"/>
  <c r="N9" i="88" s="1"/>
  <c r="J9" i="88"/>
  <c r="K9" i="88"/>
  <c r="M9" i="88"/>
  <c r="H8" i="89"/>
  <c r="L8" i="89"/>
  <c r="M8" i="89"/>
  <c r="N8" i="89"/>
</calcChain>
</file>

<file path=xl/sharedStrings.xml><?xml version="1.0" encoding="utf-8"?>
<sst xmlns="http://schemas.openxmlformats.org/spreadsheetml/2006/main" count="825" uniqueCount="208">
  <si>
    <t>第１４号様式（第４３条）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phoneticPr fontId="1"/>
  </si>
  <si>
    <t>コード</t>
    <phoneticPr fontId="1"/>
  </si>
  <si>
    <t>名　称</t>
    <rPh sb="0" eb="3">
      <t>メイショウ</t>
    </rPh>
    <phoneticPr fontId="1"/>
  </si>
  <si>
    <t>01</t>
  </si>
  <si>
    <t>01</t>
    <phoneticPr fontId="1"/>
  </si>
  <si>
    <t>大分類    中分類</t>
  </si>
  <si>
    <t>大分類    中分類</t>
    <rPh sb="0" eb="3">
      <t>ダイブンルイ</t>
    </rPh>
    <rPh sb="7" eb="8">
      <t>チュウ</t>
    </rPh>
    <rPh sb="8" eb="10">
      <t>ブンルイ</t>
    </rPh>
    <phoneticPr fontId="1"/>
  </si>
  <si>
    <t>-01</t>
    <phoneticPr fontId="1"/>
  </si>
  <si>
    <t>一般機器類</t>
  </si>
  <si>
    <t>一般機器類</t>
    <rPh sb="0" eb="2">
      <t>イッパン</t>
    </rPh>
    <rPh sb="2" eb="5">
      <t>キキルイ</t>
    </rPh>
    <phoneticPr fontId="1"/>
  </si>
  <si>
    <t>－衣生活用機器類</t>
    <rPh sb="1" eb="2">
      <t>イ</t>
    </rPh>
    <rPh sb="2" eb="4">
      <t>セイカツ</t>
    </rPh>
    <rPh sb="4" eb="5">
      <t>ヨウ</t>
    </rPh>
    <rPh sb="5" eb="7">
      <t>キキ</t>
    </rPh>
    <rPh sb="7" eb="8">
      <t>ルイ</t>
    </rPh>
    <phoneticPr fontId="1"/>
  </si>
  <si>
    <t>第１４号様式（第４３条）</t>
  </si>
  <si>
    <t>コード</t>
  </si>
  <si>
    <t>名　称</t>
  </si>
  <si>
    <t>年月日</t>
  </si>
  <si>
    <t>証書番号</t>
  </si>
  <si>
    <t>出 納 　事 由</t>
  </si>
  <si>
    <t>品質・形状・その他</t>
  </si>
  <si>
    <t>増</t>
  </si>
  <si>
    <t>減</t>
  </si>
  <si>
    <t>現在高</t>
  </si>
  <si>
    <t>整理番号</t>
  </si>
  <si>
    <t>保管場所等</t>
  </si>
  <si>
    <t>数量</t>
  </si>
  <si>
    <t>単価</t>
  </si>
  <si>
    <t>金額</t>
  </si>
  <si>
    <t>デイルーム</t>
    <phoneticPr fontId="1"/>
  </si>
  <si>
    <t>－運搬機器類</t>
    <rPh sb="1" eb="3">
      <t>ウンパン</t>
    </rPh>
    <phoneticPr fontId="1"/>
  </si>
  <si>
    <t>-04</t>
    <phoneticPr fontId="1"/>
  </si>
  <si>
    <t>購入</t>
    <rPh sb="0" eb="2">
      <t>コウニュウ</t>
    </rPh>
    <phoneticPr fontId="1"/>
  </si>
  <si>
    <t>-99</t>
    <phoneticPr fontId="1"/>
  </si>
  <si>
    <t>－その他の一般器具・機器類</t>
    <rPh sb="1" eb="4">
      <t>ソノタ</t>
    </rPh>
    <rPh sb="5" eb="7">
      <t>イッパン</t>
    </rPh>
    <rPh sb="7" eb="9">
      <t>キグ</t>
    </rPh>
    <rPh sb="10" eb="12">
      <t>キキ</t>
    </rPh>
    <phoneticPr fontId="1"/>
  </si>
  <si>
    <t>矢向地域ケアプラザ</t>
    <rPh sb="0" eb="2">
      <t>ヤコウ</t>
    </rPh>
    <rPh sb="2" eb="4">
      <t>チイキ</t>
    </rPh>
    <phoneticPr fontId="1"/>
  </si>
  <si>
    <t>矢向地域ケアプラザ</t>
    <rPh sb="0" eb="2">
      <t>ヤコウ</t>
    </rPh>
    <rPh sb="2" eb="4">
      <t>チイキ</t>
    </rPh>
    <phoneticPr fontId="1"/>
  </si>
  <si>
    <t>購入</t>
    <rPh sb="0" eb="2">
      <t>コウニュウ</t>
    </rPh>
    <phoneticPr fontId="1"/>
  </si>
  <si>
    <t>タイヤチェーン</t>
    <phoneticPr fontId="1"/>
  </si>
  <si>
    <t>-05</t>
    <phoneticPr fontId="1"/>
  </si>
  <si>
    <t>－家具・建具類</t>
    <rPh sb="1" eb="3">
      <t>カグ</t>
    </rPh>
    <rPh sb="4" eb="6">
      <t>タテグ</t>
    </rPh>
    <phoneticPr fontId="1"/>
  </si>
  <si>
    <t>矢向地域ケアプラザ</t>
  </si>
  <si>
    <t>新金額
（備考）</t>
    <rPh sb="0" eb="1">
      <t>シン</t>
    </rPh>
    <rPh sb="1" eb="3">
      <t>キンガク</t>
    </rPh>
    <rPh sb="5" eb="7">
      <t>ビコウ</t>
    </rPh>
    <phoneticPr fontId="1"/>
  </si>
  <si>
    <t>応接アームチェア　イナバRF-５３６AC</t>
    <rPh sb="0" eb="2">
      <t>オウセツ</t>
    </rPh>
    <phoneticPr fontId="1"/>
  </si>
  <si>
    <t>ファイル用棚</t>
    <rPh sb="4" eb="5">
      <t>ヨウ</t>
    </rPh>
    <rPh sb="5" eb="6">
      <t>タナ</t>
    </rPh>
    <phoneticPr fontId="1"/>
  </si>
  <si>
    <t>購入</t>
    <phoneticPr fontId="1"/>
  </si>
  <si>
    <t>ｳｫｼｭﾚｯﾄｱﾌﾟﾘｺｯﾄ</t>
  </si>
  <si>
    <t>トイレ</t>
    <phoneticPr fontId="1"/>
  </si>
  <si>
    <t>H253.25</t>
    <phoneticPr fontId="1"/>
  </si>
  <si>
    <t>洗濯機　東芝AW-70DL-P</t>
    <rPh sb="0" eb="3">
      <t>センタクキ</t>
    </rPh>
    <rPh sb="4" eb="6">
      <t>トウシバ</t>
    </rPh>
    <phoneticPr fontId="1"/>
  </si>
  <si>
    <t>洗濯機　シャープES-GE80DL-P</t>
    <rPh sb="0" eb="3">
      <t>センタクキ</t>
    </rPh>
    <phoneticPr fontId="1"/>
  </si>
  <si>
    <t>矢崎化工　ｼｬﾜｰキャリー　　CAK-310S</t>
    <rPh sb="0" eb="2">
      <t>ヤザキ</t>
    </rPh>
    <rPh sb="2" eb="4">
      <t>カコウ</t>
    </rPh>
    <phoneticPr fontId="1"/>
  </si>
  <si>
    <t>スロープエース用シート座</t>
    <rPh sb="7" eb="8">
      <t>ヨウ</t>
    </rPh>
    <rPh sb="11" eb="12">
      <t>ザ</t>
    </rPh>
    <phoneticPr fontId="1"/>
  </si>
  <si>
    <t>浴室</t>
    <rPh sb="0" eb="2">
      <t>ヨクシツ</t>
    </rPh>
    <phoneticPr fontId="1"/>
  </si>
  <si>
    <t>物　品　管　理　簿</t>
    <rPh sb="0" eb="3">
      <t>ブッピン</t>
    </rPh>
    <rPh sb="4" eb="7">
      <t>カンリ</t>
    </rPh>
    <rPh sb="8" eb="9">
      <t>ボ</t>
    </rPh>
    <phoneticPr fontId="1"/>
  </si>
  <si>
    <t>Ⅱ種　介護保険分</t>
    <rPh sb="1" eb="2">
      <t>シュ</t>
    </rPh>
    <rPh sb="3" eb="5">
      <t>カイゴ</t>
    </rPh>
    <rPh sb="5" eb="7">
      <t>ホケン</t>
    </rPh>
    <rPh sb="7" eb="8">
      <t>フン</t>
    </rPh>
    <phoneticPr fontId="1"/>
  </si>
  <si>
    <t>05</t>
    <phoneticPr fontId="1"/>
  </si>
  <si>
    <t>情報及び通信機器類</t>
    <rPh sb="0" eb="2">
      <t>ジョウホウ</t>
    </rPh>
    <rPh sb="2" eb="3">
      <t>オヨ</t>
    </rPh>
    <rPh sb="4" eb="6">
      <t>ツウシン</t>
    </rPh>
    <rPh sb="6" eb="9">
      <t>キキルイ</t>
    </rPh>
    <phoneticPr fontId="1"/>
  </si>
  <si>
    <t>02</t>
    <phoneticPr fontId="1"/>
  </si>
  <si>
    <t>写真映写機類</t>
    <rPh sb="0" eb="2">
      <t>シャシン</t>
    </rPh>
    <rPh sb="2" eb="5">
      <t>エイシャキ</t>
    </rPh>
    <rPh sb="5" eb="6">
      <t>ルイ</t>
    </rPh>
    <phoneticPr fontId="1"/>
  </si>
  <si>
    <t>プロジェクター　エプソンEB-X12</t>
    <phoneticPr fontId="1"/>
  </si>
  <si>
    <t>05</t>
  </si>
  <si>
    <t>-03</t>
  </si>
  <si>
    <t>情報及び通信機器類</t>
  </si>
  <si>
    <t>－情報処理関連機器類</t>
    <rPh sb="1" eb="3">
      <t>ジョウホウ</t>
    </rPh>
    <rPh sb="3" eb="5">
      <t>ショリ</t>
    </rPh>
    <rPh sb="5" eb="7">
      <t>カンレン</t>
    </rPh>
    <rPh sb="9" eb="10">
      <t>ルイ</t>
    </rPh>
    <phoneticPr fontId="1"/>
  </si>
  <si>
    <t>レーザープリンター　OKI　A4C301dn</t>
    <phoneticPr fontId="1"/>
  </si>
  <si>
    <t>小型冷蔵庫　ﾊﾟﾅｿﾆｯｸNR-B176S</t>
    <rPh sb="0" eb="2">
      <t>コガタ</t>
    </rPh>
    <rPh sb="2" eb="5">
      <t>レイゾウコ</t>
    </rPh>
    <phoneticPr fontId="1"/>
  </si>
  <si>
    <t>デイルームフロア</t>
    <phoneticPr fontId="1"/>
  </si>
  <si>
    <t>タオル蒸し器　HC-6</t>
    <rPh sb="3" eb="4">
      <t>ム</t>
    </rPh>
    <rPh sb="5" eb="6">
      <t>キ</t>
    </rPh>
    <phoneticPr fontId="1"/>
  </si>
  <si>
    <t>デイルーム</t>
    <phoneticPr fontId="1"/>
  </si>
  <si>
    <t>乾燥機　サンヨーCD-S451</t>
    <rPh sb="0" eb="3">
      <t>カンソウキ</t>
    </rPh>
    <phoneticPr fontId="1"/>
  </si>
  <si>
    <t>-10</t>
    <phoneticPr fontId="1"/>
  </si>
  <si>
    <t>寝具類</t>
    <rPh sb="0" eb="2">
      <t>シング</t>
    </rPh>
    <rPh sb="2" eb="3">
      <t>ルイ</t>
    </rPh>
    <phoneticPr fontId="1"/>
  </si>
  <si>
    <t>介護用ベッド　新楽匠KQ－82340</t>
    <rPh sb="0" eb="3">
      <t>カイゴヨウ</t>
    </rPh>
    <rPh sb="7" eb="8">
      <t>シン</t>
    </rPh>
    <rPh sb="8" eb="9">
      <t>ラク</t>
    </rPh>
    <rPh sb="9" eb="10">
      <t>ショウ</t>
    </rPh>
    <phoneticPr fontId="1"/>
  </si>
  <si>
    <t>脱衣室物干しパイプ</t>
    <rPh sb="0" eb="3">
      <t>ダツイシツ</t>
    </rPh>
    <rPh sb="3" eb="5">
      <t>モノホ</t>
    </rPh>
    <phoneticPr fontId="1"/>
  </si>
  <si>
    <t>ﾁｪｱｰ　CREPTO肘つき</t>
    <rPh sb="11" eb="12">
      <t>ヒジ</t>
    </rPh>
    <phoneticPr fontId="1"/>
  </si>
  <si>
    <t>ﾅｰｽ向けﾖｰﾛﾋﾟｱﾝｶｰﾄ　ES-B2ﾋﾟﾝｸ</t>
    <rPh sb="3" eb="4">
      <t>ム</t>
    </rPh>
    <phoneticPr fontId="1"/>
  </si>
  <si>
    <t>ﾃﾞｲﾙｰﾑ</t>
    <phoneticPr fontId="1"/>
  </si>
  <si>
    <t>台車　金沢車両NHT-309</t>
    <rPh sb="0" eb="2">
      <t>ダイシャ</t>
    </rPh>
    <rPh sb="3" eb="5">
      <t>カナザワ</t>
    </rPh>
    <rPh sb="5" eb="7">
      <t>シャリョウ</t>
    </rPh>
    <phoneticPr fontId="1"/>
  </si>
  <si>
    <t>東芝ｵｰﾌﾞﾝﾚﾝｼﾞ「石窯ﾄﾞｰﾑ」ER-MD7K</t>
    <rPh sb="0" eb="2">
      <t>トウシバ</t>
    </rPh>
    <rPh sb="12" eb="14">
      <t>イシガマ</t>
    </rPh>
    <phoneticPr fontId="1"/>
  </si>
  <si>
    <t>厨房</t>
    <rPh sb="0" eb="2">
      <t>チュウボウ</t>
    </rPh>
    <phoneticPr fontId="1"/>
  </si>
  <si>
    <t>-12</t>
    <phoneticPr fontId="1"/>
  </si>
  <si>
    <t>-厨房用機器類</t>
    <rPh sb="1" eb="3">
      <t>チュウボウ</t>
    </rPh>
    <rPh sb="3" eb="4">
      <t>ヨウ</t>
    </rPh>
    <rPh sb="4" eb="7">
      <t>キキルイ</t>
    </rPh>
    <phoneticPr fontId="1"/>
  </si>
  <si>
    <t>03</t>
    <phoneticPr fontId="1"/>
  </si>
  <si>
    <t>医療用機器類</t>
    <rPh sb="0" eb="3">
      <t>イリョウヨウ</t>
    </rPh>
    <rPh sb="3" eb="5">
      <t>キキ</t>
    </rPh>
    <rPh sb="5" eb="6">
      <t>ルイ</t>
    </rPh>
    <phoneticPr fontId="1"/>
  </si>
  <si>
    <t>-その他</t>
    <rPh sb="3" eb="4">
      <t>タ</t>
    </rPh>
    <phoneticPr fontId="1"/>
  </si>
  <si>
    <t>デイルーム</t>
    <phoneticPr fontId="1"/>
  </si>
  <si>
    <t>ｼﾘｺﾝﾚｻｼﾃｰﾀｰ成人用蘇生器</t>
    <rPh sb="11" eb="13">
      <t>セイジン</t>
    </rPh>
    <rPh sb="13" eb="14">
      <t>ヨウ</t>
    </rPh>
    <rPh sb="14" eb="16">
      <t>ソセイ</t>
    </rPh>
    <rPh sb="16" eb="17">
      <t>キ</t>
    </rPh>
    <phoneticPr fontId="1"/>
  </si>
  <si>
    <t>ｲﾅﾊﾞｽﾀｯｷﾝｸﾞﾃｰﾌﾞﾙ　BT-9156</t>
    <phoneticPr fontId="1"/>
  </si>
  <si>
    <t>デイルーム</t>
  </si>
  <si>
    <t>ｲﾅﾊﾞｽﾀｯｷﾝｸﾞﾃｰﾌﾞﾙ　BT-9126</t>
    <phoneticPr fontId="1"/>
  </si>
  <si>
    <t>思いやり君徘徊防止ﾁｬｲﾑｾｯﾄＷＧＢ250</t>
    <rPh sb="0" eb="1">
      <t>オモ</t>
    </rPh>
    <rPh sb="4" eb="5">
      <t>クン</t>
    </rPh>
    <rPh sb="5" eb="7">
      <t>ハイカイ</t>
    </rPh>
    <rPh sb="7" eb="9">
      <t>ボウシ</t>
    </rPh>
    <phoneticPr fontId="1"/>
  </si>
  <si>
    <t>事務所</t>
    <rPh sb="0" eb="2">
      <t>ジム</t>
    </rPh>
    <rPh sb="2" eb="3">
      <t>ショ</t>
    </rPh>
    <phoneticPr fontId="1"/>
  </si>
  <si>
    <t>ｼｭｰｽﾞﾗｯｸ（つっぱり式）</t>
    <rPh sb="13" eb="14">
      <t>シキ</t>
    </rPh>
    <phoneticPr fontId="1"/>
  </si>
  <si>
    <t>プロジェクター　エプソンEB-S04</t>
    <phoneticPr fontId="1"/>
  </si>
  <si>
    <t>デイルーム(3/14処分）</t>
    <rPh sb="10" eb="12">
      <t>ショブン</t>
    </rPh>
    <phoneticPr fontId="1"/>
  </si>
  <si>
    <t>寄付</t>
    <rPh sb="0" eb="2">
      <t>キフ</t>
    </rPh>
    <phoneticPr fontId="1"/>
  </si>
  <si>
    <t>自走式車いす　日清医療機器製</t>
    <rPh sb="0" eb="3">
      <t>ジソウシキ</t>
    </rPh>
    <rPh sb="3" eb="4">
      <t>クルマ</t>
    </rPh>
    <rPh sb="7" eb="9">
      <t>ニッシン</t>
    </rPh>
    <rPh sb="9" eb="11">
      <t>イリョウ</t>
    </rPh>
    <rPh sb="11" eb="13">
      <t>キキ</t>
    </rPh>
    <rPh sb="13" eb="14">
      <t>セイ</t>
    </rPh>
    <phoneticPr fontId="1"/>
  </si>
  <si>
    <t>14</t>
    <phoneticPr fontId="1"/>
  </si>
  <si>
    <t>文具・事務用機器類</t>
    <rPh sb="0" eb="2">
      <t>ブング</t>
    </rPh>
    <rPh sb="3" eb="6">
      <t>ジムヨウ</t>
    </rPh>
    <rPh sb="6" eb="9">
      <t>キキルイ</t>
    </rPh>
    <phoneticPr fontId="1"/>
  </si>
  <si>
    <t>ｼｭﾚｯﾀﾞｰGCS300DX　ｱｺ･ﾌﾞﾗﾝｽﾞ・ｼﾞｬﾊﾟﾝ製</t>
    <rPh sb="32" eb="33">
      <t>セイ</t>
    </rPh>
    <phoneticPr fontId="1"/>
  </si>
  <si>
    <t>ｼｬﾜｰｷｬﾘｰ　ﾗｰｼﾞｷｬｽﾀｰﾀｲﾌﾟ　CAK-310</t>
    <phoneticPr fontId="1"/>
  </si>
  <si>
    <t>JOINNTEX ｿﾌｧﾍﾞｯﾄﾞ　ＯＬＳＢ-ＢＲ</t>
    <phoneticPr fontId="1"/>
  </si>
  <si>
    <t>ﾘｸﾗｲﾆﾝｸﾞﾁｪｱ　ｺｲｽﾞﾐKSC-973GR</t>
    <phoneticPr fontId="1"/>
  </si>
  <si>
    <t>-08</t>
    <phoneticPr fontId="1"/>
  </si>
  <si>
    <t>ｸﾘｰﾝ用品類</t>
    <rPh sb="4" eb="6">
      <t>ヨウヒン</t>
    </rPh>
    <rPh sb="6" eb="7">
      <t>ルイ</t>
    </rPh>
    <phoneticPr fontId="1"/>
  </si>
  <si>
    <t>業務用掃除機　日立CV-96HB</t>
    <rPh sb="0" eb="3">
      <t>ギョウムヨウ</t>
    </rPh>
    <rPh sb="3" eb="6">
      <t>ソウジキ</t>
    </rPh>
    <rPh sb="7" eb="9">
      <t>ヒタチ</t>
    </rPh>
    <phoneticPr fontId="1"/>
  </si>
  <si>
    <t>男子ﾄｲﾚ内掃除用具入れ</t>
    <rPh sb="0" eb="2">
      <t>ダンシ</t>
    </rPh>
    <rPh sb="5" eb="6">
      <t>ナイ</t>
    </rPh>
    <rPh sb="6" eb="8">
      <t>ソウジ</t>
    </rPh>
    <rPh sb="8" eb="10">
      <t>ヨウグ</t>
    </rPh>
    <rPh sb="10" eb="11">
      <t>イ</t>
    </rPh>
    <phoneticPr fontId="1"/>
  </si>
  <si>
    <t>移管</t>
    <rPh sb="0" eb="2">
      <t>イカン</t>
    </rPh>
    <phoneticPr fontId="1"/>
  </si>
  <si>
    <t>ﾃﾞｼﾞﾀﾙｱﾙｺｰﾙﾁｪｯｶｰ（ﾌｰｺﾞﾌﾟﾛFALC-11）</t>
    <phoneticPr fontId="1"/>
  </si>
  <si>
    <t>事務所（本部2014/12/26購入）</t>
    <rPh sb="0" eb="2">
      <t>ジム</t>
    </rPh>
    <rPh sb="2" eb="3">
      <t>ショ</t>
    </rPh>
    <rPh sb="4" eb="6">
      <t>ホンブ</t>
    </rPh>
    <rPh sb="16" eb="18">
      <t>コウニュウ</t>
    </rPh>
    <phoneticPr fontId="1"/>
  </si>
  <si>
    <t>ｼｭﾚｯﾀﾞｰMSV-D22C　明光商会</t>
    <rPh sb="16" eb="18">
      <t>メイコウ</t>
    </rPh>
    <rPh sb="18" eb="20">
      <t>ショウカイ</t>
    </rPh>
    <phoneticPr fontId="1"/>
  </si>
  <si>
    <t>洗濯機　ﾊﾟﾅｿﾆｯｸ6kg　NA-F60B12-S</t>
    <rPh sb="0" eb="3">
      <t>センタッキ</t>
    </rPh>
    <phoneticPr fontId="1"/>
  </si>
  <si>
    <t>コートハンガー</t>
    <phoneticPr fontId="1"/>
  </si>
  <si>
    <t>自走式車いす　ｳｪｲﾋﾞｯﾄﾌﾟﾗｽ40幅</t>
    <rPh sb="0" eb="3">
      <t>ジソウシキ</t>
    </rPh>
    <rPh sb="3" eb="4">
      <t>クルマ</t>
    </rPh>
    <rPh sb="20" eb="21">
      <t>ハバ</t>
    </rPh>
    <phoneticPr fontId="1"/>
  </si>
  <si>
    <t>福祉用具ｾﾝﾀｰより
ﾃﾞｲﾙｰﾑ</t>
    <rPh sb="0" eb="2">
      <t>フクシ</t>
    </rPh>
    <rPh sb="2" eb="4">
      <t>ヨウグ</t>
    </rPh>
    <phoneticPr fontId="1"/>
  </si>
  <si>
    <t>ﾄｰｶｲ　ﾒﾃﾞｨｶﾙｽｸﾘｰﾝ３連ﾀｲﾌﾟ　ﾋﾟﾝｸ</t>
    <rPh sb="17" eb="18">
      <t>レン</t>
    </rPh>
    <phoneticPr fontId="1"/>
  </si>
  <si>
    <t>レーザープリンター　OKI　A4C332dn</t>
    <phoneticPr fontId="1"/>
  </si>
  <si>
    <t>事務用椅子　ｺｸﾖ　ﾒﾃﾞｨｯｸｽﾁｪｱⅡ　ﾌﾞﾙｰ
介護保険事業向け</t>
    <rPh sb="0" eb="3">
      <t>ジムヨウ</t>
    </rPh>
    <rPh sb="3" eb="5">
      <t>イス</t>
    </rPh>
    <rPh sb="27" eb="29">
      <t>カイゴ</t>
    </rPh>
    <rPh sb="29" eb="31">
      <t>ホケン</t>
    </rPh>
    <rPh sb="31" eb="33">
      <t>ムケ</t>
    </rPh>
    <phoneticPr fontId="1"/>
  </si>
  <si>
    <t>事務用椅子　ｺｸﾖ　ﾒﾃﾞｨｯｸｽﾁｪｱⅡ　ﾌﾞﾙｰ
肘掛付き　所長用</t>
    <rPh sb="0" eb="3">
      <t>ジムヨウ</t>
    </rPh>
    <rPh sb="3" eb="5">
      <t>イス</t>
    </rPh>
    <rPh sb="27" eb="29">
      <t>ヒジカケ</t>
    </rPh>
    <rPh sb="29" eb="30">
      <t>ツ</t>
    </rPh>
    <rPh sb="32" eb="34">
      <t>ショチョウ</t>
    </rPh>
    <rPh sb="34" eb="35">
      <t>ヨウ</t>
    </rPh>
    <phoneticPr fontId="1"/>
  </si>
  <si>
    <t>音響・映像及び放送機器</t>
    <rPh sb="0" eb="2">
      <t>オンキョウ</t>
    </rPh>
    <rPh sb="3" eb="5">
      <t>エイゾウ</t>
    </rPh>
    <rPh sb="5" eb="6">
      <t>オヨ</t>
    </rPh>
    <rPh sb="7" eb="9">
      <t>ホウソウ</t>
    </rPh>
    <rPh sb="9" eb="11">
      <t>キキ</t>
    </rPh>
    <phoneticPr fontId="1"/>
  </si>
  <si>
    <t>ﾊﾟﾅｿﾆｯｸ　ﾜｲﾔﾚｽﾏｲｸ　WX-4100B</t>
    <phoneticPr fontId="1"/>
  </si>
  <si>
    <t>ﾃﾞｲﾙｰﾑ　全日本不動産協会横浜支部より</t>
    <rPh sb="7" eb="10">
      <t>ゼンニホン</t>
    </rPh>
    <rPh sb="10" eb="13">
      <t>フドウサン</t>
    </rPh>
    <rPh sb="13" eb="15">
      <t>キョウカイ</t>
    </rPh>
    <rPh sb="15" eb="17">
      <t>ヨコハマ</t>
    </rPh>
    <rPh sb="17" eb="19">
      <t>シブ</t>
    </rPh>
    <phoneticPr fontId="1"/>
  </si>
  <si>
    <t>iPad Wi-Fi32GB ｼﾙﾊﾞｰ(ちょうじゅ用)PR7G2J/A</t>
    <rPh sb="26" eb="27">
      <t>ヨウ</t>
    </rPh>
    <phoneticPr fontId="1"/>
  </si>
  <si>
    <t>iPad air2　(ちょうじゅ用・ﾚｸ用）</t>
    <rPh sb="16" eb="17">
      <t>ヨウ</t>
    </rPh>
    <rPh sb="20" eb="21">
      <t>ヨウ</t>
    </rPh>
    <phoneticPr fontId="1"/>
  </si>
  <si>
    <t>非接触体温計 CIZE(ｼｰｾﾞ) CSE-01 908108</t>
    <rPh sb="0" eb="3">
      <t>ヒセッショク</t>
    </rPh>
    <rPh sb="3" eb="6">
      <t>タイオンケイ</t>
    </rPh>
    <phoneticPr fontId="1"/>
  </si>
  <si>
    <t>寄附</t>
    <rPh sb="0" eb="2">
      <t>キフ</t>
    </rPh>
    <phoneticPr fontId="1"/>
  </si>
  <si>
    <t>三菱電機 冷凍庫 MF-U14N-PW(2009年製)</t>
    <rPh sb="0" eb="4">
      <t>ミツビシデンキ</t>
    </rPh>
    <rPh sb="5" eb="8">
      <t>レイトウコ</t>
    </rPh>
    <rPh sb="24" eb="26">
      <t>ネンセイ</t>
    </rPh>
    <phoneticPr fontId="1"/>
  </si>
  <si>
    <t>廃棄 H30.9.7　事務所</t>
    <rPh sb="0" eb="2">
      <t>ハイキ</t>
    </rPh>
    <rPh sb="11" eb="13">
      <t>ジム</t>
    </rPh>
    <rPh sb="13" eb="14">
      <t>ショ</t>
    </rPh>
    <phoneticPr fontId="1"/>
  </si>
  <si>
    <t>家族ｺｰﾙ3A・ﾒﾛﾃﾞｨﾁｬｲﾑ(床センサーマット)</t>
    <phoneticPr fontId="1"/>
  </si>
  <si>
    <t>休養室</t>
    <rPh sb="0" eb="2">
      <t>キュウヨウ</t>
    </rPh>
    <rPh sb="2" eb="3">
      <t>シツ</t>
    </rPh>
    <phoneticPr fontId="1"/>
  </si>
  <si>
    <t>ｵﾘﾊﾞｰ介護用ﾁｪｱ 肘付･取手付ﾀｲﾌﾟ ｸﾘｰﾑｲｴﾛｰ S・CW-A021A・NB・AC/BL-13M</t>
    <phoneticPr fontId="1"/>
  </si>
  <si>
    <t>ｵﾘﾊﾞｰ介護用ﾁｪｱ 肘付･取手付ﾀｲﾌﾟ ﾛｰｽﾞﾋﾟﾝｸ S・CW-A021A・NB・AC/BL-13G</t>
    <phoneticPr fontId="1"/>
  </si>
  <si>
    <t>ｵﾘﾊﾞｰ介護用ﾁｪｱ 肘付･取手付ﾀｲﾌﾟ ｽｶｲﾌﾞﾙｰ S・CW-A021A・NB・AC/BL-13I</t>
    <phoneticPr fontId="1"/>
  </si>
  <si>
    <t>ｵﾘﾊﾞｰ介護用ﾁｪｱ 肘付･取手付ﾀｲﾌﾟ ﾗｲﾄｸﾞﾘｰﾝ S・CW-A021A・NB・AC/BL-13P</t>
    <phoneticPr fontId="1"/>
  </si>
  <si>
    <t>ｵﾘﾊﾞｰ介護用ﾁｪｱ 肘付･取手付ﾀｲﾌﾟ ﾗｲﾄﾍﾞｰｼﾞｭ S・CW-A021A・NB・AC/BL-13C</t>
    <phoneticPr fontId="1"/>
  </si>
  <si>
    <t>－有線・無線通信関連機器類</t>
    <rPh sb="1" eb="3">
      <t>ユウセン</t>
    </rPh>
    <rPh sb="4" eb="6">
      <t>ムセン</t>
    </rPh>
    <rPh sb="6" eb="8">
      <t>ツウシン</t>
    </rPh>
    <rPh sb="8" eb="10">
      <t>カンレン</t>
    </rPh>
    <rPh sb="12" eb="13">
      <t>ルイ</t>
    </rPh>
    <phoneticPr fontId="1"/>
  </si>
  <si>
    <t>事務所</t>
    <rPh sb="0" eb="3">
      <t>ジムショ</t>
    </rPh>
    <phoneticPr fontId="1"/>
  </si>
  <si>
    <t>電話機 NEC DT400Series DTZ-12D-2-D(WH)
DZV(XD)D-2Y(WH)</t>
    <phoneticPr fontId="1"/>
  </si>
  <si>
    <t>ﾄﾖｽﾁｰﾙ 片開書庫 W600xD450xH2100 \53,020+ﾍﾞｰｽ W600xD450xH60 \6,270</t>
    <phoneticPr fontId="1"/>
  </si>
  <si>
    <t>ｻﾝﾜｻﾌﾟﾗｲ CPUﾎﾞｯｸｽ EA-CPU2N W350xD480xH580</t>
    <phoneticPr fontId="1"/>
  </si>
  <si>
    <t>ﾄﾖｽﾁｰﾙ 引違書庫 HSR40W-10S</t>
    <phoneticPr fontId="1"/>
  </si>
  <si>
    <t>デイルーム(認知デイ)</t>
    <rPh sb="6" eb="8">
      <t>ニンチ</t>
    </rPh>
    <phoneticPr fontId="1"/>
  </si>
  <si>
    <t>ガジェット 介護テーブル E-FIT-0909S ミディアムウッド</t>
    <rPh sb="6" eb="8">
      <t>カイゴ</t>
    </rPh>
    <phoneticPr fontId="1"/>
  </si>
  <si>
    <t>LEDスポット照明</t>
    <rPh sb="7" eb="9">
      <t>ショウメイ</t>
    </rPh>
    <phoneticPr fontId="1"/>
  </si>
  <si>
    <t>H28.12.27廃棄
浴室</t>
    <rPh sb="12" eb="14">
      <t>ヨクシツ</t>
    </rPh>
    <phoneticPr fontId="1"/>
  </si>
  <si>
    <t>国保中央会介護伝送ソフト</t>
    <phoneticPr fontId="1"/>
  </si>
  <si>
    <t>iPad(8th Generation) Wi-Fi 32GB ｽﾍﾟｰｽｸﾞﾚｰ(ｹｱｶﾙﾃ用）PYL92J/A</t>
    <rPh sb="47" eb="48">
      <t>ヨウ</t>
    </rPh>
    <phoneticPr fontId="1"/>
  </si>
  <si>
    <t>相談室書架</t>
    <rPh sb="0" eb="3">
      <t>ソウダンシツ</t>
    </rPh>
    <rPh sb="3" eb="5">
      <t>ショカ</t>
    </rPh>
    <phoneticPr fontId="1"/>
  </si>
  <si>
    <t>ﾊﾟﾅｿﾆｯｸ ﾜｲﾔﾚｽｽﾋﾟｰｶｰ WS-X66A</t>
    <phoneticPr fontId="1"/>
  </si>
  <si>
    <t>ｼｬﾜｰﾁｪｱｰ ﾕｸﾘｱ ﾜｲﾄﾞ SP 折畳みN U型</t>
    <rPh sb="22" eb="24">
      <t>オリタタ</t>
    </rPh>
    <rPh sb="28" eb="29">
      <t>ガタ</t>
    </rPh>
    <phoneticPr fontId="1"/>
  </si>
  <si>
    <t>デイ浴室</t>
    <rPh sb="2" eb="4">
      <t>ヨクシツ</t>
    </rPh>
    <phoneticPr fontId="1"/>
  </si>
  <si>
    <t>デイルーム脱衣室</t>
    <phoneticPr fontId="1"/>
  </si>
  <si>
    <t>デイルーム脱衣室</t>
    <rPh sb="5" eb="8">
      <t>ダツイシツ</t>
    </rPh>
    <phoneticPr fontId="1"/>
  </si>
  <si>
    <t>衣類乾燥機　日立 DE-N50WV-W</t>
    <rPh sb="0" eb="2">
      <t>イルイ</t>
    </rPh>
    <rPh sb="2" eb="5">
      <t>カンソウキ</t>
    </rPh>
    <rPh sb="6" eb="8">
      <t>ヒタチ</t>
    </rPh>
    <phoneticPr fontId="1"/>
  </si>
  <si>
    <t>ﾕｱｻ ｽﾁｰﾑﾌｧﾝ式加湿器</t>
    <rPh sb="11" eb="12">
      <t>シキ</t>
    </rPh>
    <rPh sb="12" eb="14">
      <t>カシツ</t>
    </rPh>
    <rPh sb="14" eb="15">
      <t>キ</t>
    </rPh>
    <phoneticPr fontId="1"/>
  </si>
  <si>
    <t>認知デイルーム</t>
    <rPh sb="0" eb="2">
      <t>ニンチ</t>
    </rPh>
    <phoneticPr fontId="1"/>
  </si>
  <si>
    <t>廃棄 R3.7.16　事務所</t>
    <rPh sb="0" eb="2">
      <t>ハイキ</t>
    </rPh>
    <phoneticPr fontId="1"/>
  </si>
  <si>
    <t>タイヤチェーン　ブリジストン製　V０３</t>
    <rPh sb="14" eb="15">
      <t>セイ</t>
    </rPh>
    <phoneticPr fontId="1"/>
  </si>
  <si>
    <t>6人用ﾛｯｶｰ（中古）</t>
    <rPh sb="1" eb="3">
      <t>ニンヨウ</t>
    </rPh>
    <rPh sb="8" eb="10">
      <t>チュウコ</t>
    </rPh>
    <phoneticPr fontId="1"/>
  </si>
  <si>
    <t>ヘルパーナースルーム</t>
    <phoneticPr fontId="1"/>
  </si>
  <si>
    <t>風除室</t>
    <rPh sb="0" eb="3">
      <t>フウジョシツ</t>
    </rPh>
    <phoneticPr fontId="1"/>
  </si>
  <si>
    <t>24人用シューズボックス(中古)</t>
    <rPh sb="2" eb="4">
      <t>ニンヨウ</t>
    </rPh>
    <rPh sb="13" eb="15">
      <t>チュウコ</t>
    </rPh>
    <phoneticPr fontId="1"/>
  </si>
  <si>
    <t>物　品　管　理　簿　</t>
    <rPh sb="0" eb="3">
      <t>ブッピン</t>
    </rPh>
    <rPh sb="4" eb="7">
      <t>カンリ</t>
    </rPh>
    <rPh sb="8" eb="9">
      <t>ボ</t>
    </rPh>
    <phoneticPr fontId="1"/>
  </si>
  <si>
    <t>10</t>
    <phoneticPr fontId="1"/>
  </si>
  <si>
    <t>図書類</t>
    <rPh sb="0" eb="2">
      <t>トショ</t>
    </rPh>
    <phoneticPr fontId="1"/>
  </si>
  <si>
    <t>－図書類</t>
    <rPh sb="1" eb="4">
      <t>トショルイ</t>
    </rPh>
    <phoneticPr fontId="1"/>
  </si>
  <si>
    <t>鶴見区版住宅地図2022年04月版</t>
    <rPh sb="0" eb="4">
      <t>ツルミクバン</t>
    </rPh>
    <rPh sb="4" eb="8">
      <t>ジュウタクチズ</t>
    </rPh>
    <rPh sb="12" eb="13">
      <t>ネン</t>
    </rPh>
    <rPh sb="15" eb="17">
      <t>ガツバン</t>
    </rPh>
    <phoneticPr fontId="1"/>
  </si>
  <si>
    <t>ｶﾜﾑﾗｻｲｸﾙ 背折れ･介助ﾌﾞﾚｰｷ仕様車いす　KV16-40SB　ﾊｲﾎﾟﾘﾏｰﾀｲﾔ仕様</t>
    <rPh sb="9" eb="11">
      <t>セオ</t>
    </rPh>
    <rPh sb="13" eb="15">
      <t>カイジョ</t>
    </rPh>
    <rPh sb="20" eb="22">
      <t>シヨウ</t>
    </rPh>
    <rPh sb="22" eb="23">
      <t>クルマ</t>
    </rPh>
    <rPh sb="46" eb="48">
      <t>シヨウ</t>
    </rPh>
    <phoneticPr fontId="1"/>
  </si>
  <si>
    <t>事務用椅子 ｺｸﾖ ﾒﾃﾞｨｯｸｽｵﾌｨｽﾁｪｱ肘なし ﾌﾞﾗｯｸ HCR-G610KD2NN 介護保険事業向</t>
    <rPh sb="0" eb="3">
      <t>ジムヨウ</t>
    </rPh>
    <rPh sb="3" eb="5">
      <t>イス</t>
    </rPh>
    <rPh sb="24" eb="26">
      <t>ナシ</t>
    </rPh>
    <rPh sb="48" eb="50">
      <t>ホケン</t>
    </rPh>
    <rPh sb="50" eb="52">
      <t>ジギョウ</t>
    </rPh>
    <rPh sb="52" eb="54">
      <t>ムケ</t>
    </rPh>
    <phoneticPr fontId="1"/>
  </si>
  <si>
    <t>ロビー</t>
    <phoneticPr fontId="1"/>
  </si>
  <si>
    <t>非接触体温計ｻｰﾏﾙｶﾒﾗ Xthermo-cp2v</t>
    <rPh sb="0" eb="3">
      <t>ヒセッショク</t>
    </rPh>
    <rPh sb="3" eb="6">
      <t>タイオンケイ</t>
    </rPh>
    <phoneticPr fontId="1"/>
  </si>
  <si>
    <t>風除室</t>
    <phoneticPr fontId="1"/>
  </si>
  <si>
    <t>BIWARE全銀TCPｸﾗｲｱﾝﾄ（利用料伝送ソフト）</t>
    <rPh sb="6" eb="8">
      <t>ゼンギン</t>
    </rPh>
    <rPh sb="18" eb="21">
      <t>リヨウリョウ</t>
    </rPh>
    <phoneticPr fontId="1"/>
  </si>
  <si>
    <t>廃棄 R2.1.8 ｼﾝﾖｺｽﾁｰﾙ撤収</t>
    <rPh sb="0" eb="2">
      <t>ハイキ</t>
    </rPh>
    <rPh sb="18" eb="20">
      <t>テッシュウ</t>
    </rPh>
    <phoneticPr fontId="1"/>
  </si>
  <si>
    <t>廃棄 R6.3.13 リコージャパンに依頼</t>
    <rPh sb="0" eb="2">
      <t>ハイキ</t>
    </rPh>
    <rPh sb="19" eb="21">
      <t>イライ</t>
    </rPh>
    <phoneticPr fontId="1"/>
  </si>
  <si>
    <t>デイルーム(R5.9.30廃棄1台)</t>
    <rPh sb="13" eb="15">
      <t>ハイキ</t>
    </rPh>
    <rPh sb="16" eb="17">
      <t>ダイ</t>
    </rPh>
    <phoneticPr fontId="1"/>
  </si>
  <si>
    <t>国保中央会介護伝送ソフトVer.10</t>
    <phoneticPr fontId="1"/>
  </si>
  <si>
    <t>物　品　管　理　簿</t>
    <rPh sb="0" eb="1">
      <t>モノ</t>
    </rPh>
    <rPh sb="2" eb="3">
      <t>ヒン</t>
    </rPh>
    <rPh sb="4" eb="5">
      <t>カン</t>
    </rPh>
    <rPh sb="6" eb="7">
      <t>リ</t>
    </rPh>
    <rPh sb="8" eb="9">
      <t>ボ</t>
    </rPh>
    <phoneticPr fontId="1"/>
  </si>
  <si>
    <t>Ⅱ種　委託費</t>
    <rPh sb="1" eb="2">
      <t>シュ</t>
    </rPh>
    <rPh sb="3" eb="5">
      <t>イタク</t>
    </rPh>
    <rPh sb="5" eb="6">
      <t>ヒ</t>
    </rPh>
    <phoneticPr fontId="1"/>
  </si>
  <si>
    <t>折り畳みイス25段収納台車　　SCW－36S</t>
    <rPh sb="0" eb="3">
      <t>オリタタ</t>
    </rPh>
    <rPh sb="8" eb="9">
      <t>ダン</t>
    </rPh>
    <rPh sb="9" eb="11">
      <t>シュウノウ</t>
    </rPh>
    <rPh sb="11" eb="13">
      <t>ダイシャ</t>
    </rPh>
    <phoneticPr fontId="1"/>
  </si>
  <si>
    <t>多目的ホール
H31.1.6廃棄協議済</t>
    <rPh sb="0" eb="3">
      <t>タモクテキ</t>
    </rPh>
    <rPh sb="14" eb="16">
      <t>ハイキ</t>
    </rPh>
    <rPh sb="16" eb="18">
      <t>キョウギ</t>
    </rPh>
    <rPh sb="18" eb="19">
      <t>スミ</t>
    </rPh>
    <phoneticPr fontId="1"/>
  </si>
  <si>
    <t>多目的ホール</t>
    <rPh sb="0" eb="3">
      <t>タモクテキ</t>
    </rPh>
    <phoneticPr fontId="1"/>
  </si>
  <si>
    <t>電動自転車　ﾊﾟﾅｿﾆｯｸBE-ELTX632</t>
    <rPh sb="0" eb="2">
      <t>デンドウ</t>
    </rPh>
    <rPh sb="2" eb="5">
      <t>ジテンシャ</t>
    </rPh>
    <phoneticPr fontId="1"/>
  </si>
  <si>
    <t>税込87480　倉庫</t>
    <rPh sb="0" eb="2">
      <t>ゼイコミ</t>
    </rPh>
    <rPh sb="8" eb="10">
      <t>ソウコ</t>
    </rPh>
    <phoneticPr fontId="1"/>
  </si>
  <si>
    <t>イス台車　OK-1421</t>
    <rPh sb="2" eb="4">
      <t>ダイシャ</t>
    </rPh>
    <phoneticPr fontId="1"/>
  </si>
  <si>
    <t>多目的ﾎｰﾙ　2018.11.19協議</t>
    <rPh sb="0" eb="3">
      <t>タモクテキ</t>
    </rPh>
    <rPh sb="17" eb="19">
      <t>キョウギ</t>
    </rPh>
    <phoneticPr fontId="1"/>
  </si>
  <si>
    <t>－家具・建具類</t>
  </si>
  <si>
    <t>キャビネットA4-4N</t>
    <phoneticPr fontId="1"/>
  </si>
  <si>
    <t>事務所　体力向上</t>
    <rPh sb="0" eb="2">
      <t>ジム</t>
    </rPh>
    <rPh sb="2" eb="3">
      <t>ショ</t>
    </rPh>
    <rPh sb="4" eb="6">
      <t>タイリョク</t>
    </rPh>
    <rPh sb="6" eb="8">
      <t>コウジョウ</t>
    </rPh>
    <phoneticPr fontId="1"/>
  </si>
  <si>
    <t>引違書庫</t>
    <rPh sb="0" eb="2">
      <t>ヒキチガイ</t>
    </rPh>
    <rPh sb="2" eb="4">
      <t>ショコ</t>
    </rPh>
    <phoneticPr fontId="1"/>
  </si>
  <si>
    <t>事務所窓際</t>
    <rPh sb="0" eb="2">
      <t>ジム</t>
    </rPh>
    <rPh sb="2" eb="3">
      <t>ショ</t>
    </rPh>
    <rPh sb="3" eb="4">
      <t>マド</t>
    </rPh>
    <rPh sb="4" eb="5">
      <t>ギワ</t>
    </rPh>
    <phoneticPr fontId="1"/>
  </si>
  <si>
    <t>片丸机　Ｗ1200×Ｄ600×Ｈ700
日常生活総合支援事業向け</t>
    <rPh sb="0" eb="1">
      <t>カタ</t>
    </rPh>
    <rPh sb="1" eb="2">
      <t>マル</t>
    </rPh>
    <rPh sb="2" eb="3">
      <t>ツクエ</t>
    </rPh>
    <phoneticPr fontId="1"/>
  </si>
  <si>
    <t>事務所　生活支援</t>
    <rPh sb="0" eb="2">
      <t>ジム</t>
    </rPh>
    <rPh sb="2" eb="3">
      <t>ショ</t>
    </rPh>
    <rPh sb="4" eb="6">
      <t>セイカツ</t>
    </rPh>
    <rPh sb="6" eb="8">
      <t>シエン</t>
    </rPh>
    <phoneticPr fontId="1"/>
  </si>
  <si>
    <t>引違書庫Ｈ730×Ｄ400×Ｗ880
日常生活総合支援事業向け</t>
    <rPh sb="0" eb="2">
      <t>ヒキチガイ</t>
    </rPh>
    <rPh sb="2" eb="4">
      <t>ショコ</t>
    </rPh>
    <phoneticPr fontId="1"/>
  </si>
  <si>
    <t>事務用椅子　ｺｸﾖ　ﾒﾃﾞｨｯｸｽﾁｪｱⅡ　ﾌﾞﾙｰ
日常生活総合支援事業向け</t>
    <rPh sb="0" eb="3">
      <t>ジムヨウ</t>
    </rPh>
    <rPh sb="3" eb="5">
      <t>イス</t>
    </rPh>
    <phoneticPr fontId="1"/>
  </si>
  <si>
    <t>会議ﾃｰﾌﾞﾙ　ﾄﾖｽﾁｰﾙ幕板なしSTA-1845S-G</t>
    <rPh sb="0" eb="2">
      <t>カイギ</t>
    </rPh>
    <rPh sb="14" eb="16">
      <t>マクイタ</t>
    </rPh>
    <phoneticPr fontId="1"/>
  </si>
  <si>
    <t>会議ｲｽ　ﾄﾖｽﾁｰﾙ塗装脚DC-10KTV-LB</t>
    <rPh sb="0" eb="2">
      <t>カイギ</t>
    </rPh>
    <rPh sb="11" eb="13">
      <t>トソウ</t>
    </rPh>
    <rPh sb="13" eb="14">
      <t>アシ</t>
    </rPh>
    <phoneticPr fontId="1"/>
  </si>
  <si>
    <t>事務用椅子　ｺｸﾖ　ﾒﾃﾞｨｯｸｽﾁｪｱⅡ　ﾌﾞﾙｰ
地域交流・包括支援事業向け</t>
    <rPh sb="0" eb="3">
      <t>ジムヨウ</t>
    </rPh>
    <rPh sb="3" eb="5">
      <t>イス</t>
    </rPh>
    <rPh sb="27" eb="29">
      <t>チイキ</t>
    </rPh>
    <rPh sb="29" eb="31">
      <t>コウリュウ</t>
    </rPh>
    <rPh sb="32" eb="34">
      <t>ホウカツ</t>
    </rPh>
    <rPh sb="34" eb="36">
      <t>シエン</t>
    </rPh>
    <phoneticPr fontId="1"/>
  </si>
  <si>
    <t>事務所　</t>
    <rPh sb="0" eb="2">
      <t>ジム</t>
    </rPh>
    <rPh sb="2" eb="3">
      <t>ショ</t>
    </rPh>
    <phoneticPr fontId="1"/>
  </si>
  <si>
    <t>－音響・映像及び放送機器</t>
    <rPh sb="1" eb="3">
      <t>オンキョウ</t>
    </rPh>
    <rPh sb="4" eb="6">
      <t>エイゾウ</t>
    </rPh>
    <rPh sb="6" eb="7">
      <t>オヨ</t>
    </rPh>
    <rPh sb="8" eb="10">
      <t>ホウソウ</t>
    </rPh>
    <rPh sb="10" eb="12">
      <t>キキ</t>
    </rPh>
    <phoneticPr fontId="1"/>
  </si>
  <si>
    <t>CDデッキ　ビクターRC-A-W</t>
    <phoneticPr fontId="1"/>
  </si>
  <si>
    <t>ワイヤレスマイク　　ATW－T705/P</t>
    <phoneticPr fontId="1"/>
  </si>
  <si>
    <t>多目的ホール（体向）</t>
    <rPh sb="0" eb="3">
      <t>タモクテキ</t>
    </rPh>
    <rPh sb="7" eb="8">
      <t>タイ</t>
    </rPh>
    <rPh sb="8" eb="9">
      <t>コウ</t>
    </rPh>
    <phoneticPr fontId="1"/>
  </si>
  <si>
    <t>ワイヤレスマイク　　WK-4100B</t>
    <phoneticPr fontId="1"/>
  </si>
  <si>
    <t>プロジェクター　</t>
    <phoneticPr fontId="1"/>
  </si>
  <si>
    <t>ヘッドウォークマン</t>
    <phoneticPr fontId="1"/>
  </si>
  <si>
    <t>-03</t>
    <phoneticPr fontId="1"/>
  </si>
  <si>
    <t>－情報処理関連機器類</t>
    <rPh sb="1" eb="3">
      <t>ジョウホウ</t>
    </rPh>
    <rPh sb="3" eb="5">
      <t>ショリ</t>
    </rPh>
    <rPh sb="5" eb="7">
      <t>カンレン</t>
    </rPh>
    <rPh sb="7" eb="10">
      <t>キキルイ</t>
    </rPh>
    <phoneticPr fontId="1"/>
  </si>
  <si>
    <t>ノートパソコン　ｴﾌﾟｿﾝＮＪ3900Ｅ
日常生活総合支援事業向け</t>
    <rPh sb="21" eb="23">
      <t>ニチジョウ</t>
    </rPh>
    <rPh sb="23" eb="25">
      <t>セイカツ</t>
    </rPh>
    <rPh sb="25" eb="27">
      <t>ソウゴウ</t>
    </rPh>
    <rPh sb="27" eb="29">
      <t>シエン</t>
    </rPh>
    <rPh sb="29" eb="31">
      <t>ジギョウ</t>
    </rPh>
    <rPh sb="31" eb="32">
      <t>ム</t>
    </rPh>
    <phoneticPr fontId="1"/>
  </si>
  <si>
    <t>【ICT活用整備】
iPad10.2インチ Wi-Fi64GB</t>
    <rPh sb="4" eb="8">
      <t>カツヨウセイビ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</si>
</sst>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[$-411]ge\.m\.d;@"/>
    <numFmt numFmtId="177" formatCode="#,##0_);[Red]\(#,##0\)"/>
    <numFmt numFmtId="178" formatCode="#,##0_ "/>
    <numFmt numFmtId="179" formatCode="0;[Red]0"/>
  </numFmts>
  <fonts count="24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8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13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2" borderId="14" applyNumberFormat="0" applyFont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31" borderId="2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4">
    <xf numFmtId="0" fontId="0" fillId="0" borderId="0" xfId="0" applyAlignment="1"/>
    <xf numFmtId="0" fontId="2" fillId="0" borderId="0" xfId="0" applyFont="1" applyAlignment="1"/>
    <xf numFmtId="0" fontId="0" fillId="0" borderId="1" xfId="0" applyBorder="1" applyAlignment="1"/>
    <xf numFmtId="0" fontId="2" fillId="0" borderId="2" xfId="0" applyFont="1" applyBorder="1" applyAlignment="1"/>
    <xf numFmtId="0" fontId="0" fillId="0" borderId="3" xfId="0" applyBorder="1" applyAlignme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6" xfId="0" applyBorder="1" applyAlignment="1">
      <alignment horizontal="center" vertical="center"/>
    </xf>
    <xf numFmtId="0" fontId="0" fillId="0" borderId="6" xfId="0" applyBorder="1" applyAlignment="1"/>
    <xf numFmtId="49" fontId="0" fillId="0" borderId="7" xfId="0" applyNumberFormat="1" applyBorder="1" applyAlignment="1">
      <alignment horizontal="left"/>
    </xf>
    <xf numFmtId="49" fontId="0" fillId="0" borderId="0" xfId="0" applyNumberFormat="1" applyBorder="1" applyAlignment="1">
      <alignment horizontal="right"/>
    </xf>
    <xf numFmtId="0" fontId="4" fillId="0" borderId="8" xfId="0" applyFont="1" applyBorder="1" applyAlignment="1">
      <alignment horizontal="left" wrapText="1"/>
    </xf>
    <xf numFmtId="0" fontId="2" fillId="0" borderId="6" xfId="0" applyFont="1" applyBorder="1" applyAlignment="1"/>
    <xf numFmtId="3" fontId="0" fillId="0" borderId="6" xfId="0" applyNumberFormat="1" applyBorder="1" applyAlignment="1"/>
    <xf numFmtId="57" fontId="2" fillId="0" borderId="6" xfId="0" applyNumberFormat="1" applyFont="1" applyBorder="1" applyAlignment="1"/>
    <xf numFmtId="49" fontId="4" fillId="0" borderId="9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wrapText="1"/>
    </xf>
    <xf numFmtId="49" fontId="1" fillId="0" borderId="9" xfId="0" applyNumberFormat="1" applyFont="1" applyBorder="1" applyAlignment="1">
      <alignment horizontal="left" vertical="center" wrapText="1"/>
    </xf>
    <xf numFmtId="0" fontId="0" fillId="0" borderId="0" xfId="0" applyAlignment="1">
      <alignment vertical="top"/>
    </xf>
    <xf numFmtId="3" fontId="0" fillId="0" borderId="6" xfId="0" applyNumberFormat="1" applyFill="1" applyBorder="1" applyAlignment="1"/>
    <xf numFmtId="0" fontId="0" fillId="0" borderId="0" xfId="0" applyBorder="1" applyAlignment="1"/>
    <xf numFmtId="0" fontId="2" fillId="0" borderId="6" xfId="0" applyFont="1" applyFill="1" applyBorder="1" applyAlignment="1"/>
    <xf numFmtId="0" fontId="0" fillId="0" borderId="6" xfId="0" applyFill="1" applyBorder="1" applyAlignment="1"/>
    <xf numFmtId="0" fontId="0" fillId="0" borderId="0" xfId="0" applyFill="1" applyAlignment="1"/>
    <xf numFmtId="0" fontId="2" fillId="0" borderId="6" xfId="0" applyFont="1" applyFill="1" applyBorder="1" applyAlignment="1">
      <alignment wrapText="1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/>
    <xf numFmtId="0" fontId="0" fillId="0" borderId="11" xfId="0" applyBorder="1" applyAlignment="1"/>
    <xf numFmtId="57" fontId="2" fillId="0" borderId="6" xfId="0" applyNumberFormat="1" applyFont="1" applyBorder="1" applyAlignment="1">
      <alignment horizontal="right"/>
    </xf>
    <xf numFmtId="57" fontId="2" fillId="0" borderId="6" xfId="0" applyNumberFormat="1" applyFont="1" applyFill="1" applyBorder="1" applyAlignment="1"/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57" fontId="2" fillId="0" borderId="10" xfId="0" applyNumberFormat="1" applyFont="1" applyBorder="1" applyAlignment="1"/>
    <xf numFmtId="0" fontId="2" fillId="0" borderId="10" xfId="0" applyFont="1" applyBorder="1" applyAlignment="1"/>
    <xf numFmtId="0" fontId="0" fillId="0" borderId="10" xfId="0" applyBorder="1" applyAlignment="1"/>
    <xf numFmtId="3" fontId="0" fillId="0" borderId="10" xfId="0" applyNumberFormat="1" applyBorder="1" applyAlignment="1"/>
    <xf numFmtId="0" fontId="0" fillId="0" borderId="6" xfId="0" applyBorder="1" applyAlignment="1">
      <alignment horizontal="right"/>
    </xf>
    <xf numFmtId="57" fontId="2" fillId="0" borderId="6" xfId="0" applyNumberFormat="1" applyFont="1" applyFill="1" applyBorder="1" applyAlignment="1">
      <alignment horizontal="right"/>
    </xf>
    <xf numFmtId="176" fontId="0" fillId="0" borderId="6" xfId="0" applyNumberFormat="1" applyBorder="1" applyAlignment="1"/>
    <xf numFmtId="0" fontId="0" fillId="0" borderId="12" xfId="0" applyBorder="1" applyAlignment="1"/>
    <xf numFmtId="0" fontId="1" fillId="0" borderId="8" xfId="0" applyFont="1" applyBorder="1" applyAlignment="1">
      <alignment horizontal="left" vertical="center" wrapText="1"/>
    </xf>
    <xf numFmtId="57" fontId="0" fillId="0" borderId="6" xfId="0" applyNumberFormat="1" applyBorder="1" applyAlignment="1"/>
    <xf numFmtId="177" fontId="0" fillId="0" borderId="6" xfId="0" applyNumberFormat="1" applyBorder="1" applyAlignment="1"/>
    <xf numFmtId="178" fontId="0" fillId="0" borderId="6" xfId="0" applyNumberFormat="1" applyBorder="1" applyAlignment="1"/>
    <xf numFmtId="0" fontId="2" fillId="0" borderId="6" xfId="0" applyFont="1" applyBorder="1" applyAlignment="1">
      <alignment horizontal="center"/>
    </xf>
    <xf numFmtId="0" fontId="0" fillId="0" borderId="7" xfId="0" applyNumberFormat="1" applyBorder="1" applyAlignment="1">
      <alignment horizontal="left"/>
    </xf>
    <xf numFmtId="49" fontId="0" fillId="0" borderId="9" xfId="0" applyNumberFormat="1" applyFont="1" applyBorder="1" applyAlignment="1">
      <alignment horizontal="left" vertical="center" wrapText="1"/>
    </xf>
    <xf numFmtId="177" fontId="0" fillId="0" borderId="12" xfId="0" applyNumberFormat="1" applyBorder="1" applyAlignment="1"/>
    <xf numFmtId="57" fontId="0" fillId="33" borderId="6" xfId="0" applyNumberFormat="1" applyFill="1" applyBorder="1" applyAlignment="1"/>
    <xf numFmtId="0" fontId="0" fillId="33" borderId="6" xfId="0" applyFill="1" applyBorder="1" applyAlignment="1"/>
    <xf numFmtId="3" fontId="0" fillId="33" borderId="6" xfId="0" applyNumberFormat="1" applyFill="1" applyBorder="1" applyAlignment="1"/>
    <xf numFmtId="0" fontId="2" fillId="33" borderId="6" xfId="0" applyFont="1" applyFill="1" applyBorder="1" applyAlignment="1"/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wrapText="1" shrinkToFit="1"/>
    </xf>
    <xf numFmtId="0" fontId="0" fillId="0" borderId="6" xfId="0" applyBorder="1" applyAlignment="1">
      <alignment shrinkToFit="1"/>
    </xf>
    <xf numFmtId="178" fontId="0" fillId="0" borderId="6" xfId="0" applyNumberFormat="1" applyFill="1" applyBorder="1" applyAlignment="1"/>
    <xf numFmtId="177" fontId="0" fillId="33" borderId="6" xfId="0" applyNumberFormat="1" applyFill="1" applyBorder="1" applyAlignment="1"/>
    <xf numFmtId="0" fontId="2" fillId="33" borderId="6" xfId="0" applyFont="1" applyFill="1" applyBorder="1" applyAlignment="1">
      <alignment wrapText="1"/>
    </xf>
    <xf numFmtId="0" fontId="2" fillId="33" borderId="6" xfId="0" applyFont="1" applyFill="1" applyBorder="1" applyAlignment="1">
      <alignment horizontal="center"/>
    </xf>
    <xf numFmtId="177" fontId="0" fillId="0" borderId="6" xfId="0" applyNumberFormat="1" applyFill="1" applyBorder="1" applyAlignment="1"/>
    <xf numFmtId="0" fontId="2" fillId="0" borderId="10" xfId="0" applyFont="1" applyFill="1" applyBorder="1" applyAlignment="1">
      <alignment wrapText="1"/>
    </xf>
    <xf numFmtId="41" fontId="0" fillId="0" borderId="6" xfId="0" applyNumberFormat="1" applyBorder="1" applyAlignment="1"/>
    <xf numFmtId="0" fontId="0" fillId="0" borderId="6" xfId="0" applyBorder="1" applyAlignment="1">
      <alignment wrapText="1"/>
    </xf>
    <xf numFmtId="0" fontId="2" fillId="33" borderId="11" xfId="0" applyFont="1" applyFill="1" applyBorder="1" applyAlignment="1"/>
    <xf numFmtId="0" fontId="2" fillId="0" borderId="11" xfId="0" applyFont="1" applyFill="1" applyBorder="1" applyAlignment="1"/>
    <xf numFmtId="0" fontId="0" fillId="0" borderId="11" xfId="0" applyFill="1" applyBorder="1" applyAlignment="1"/>
    <xf numFmtId="57" fontId="0" fillId="0" borderId="6" xfId="0" applyNumberFormat="1" applyFill="1" applyBorder="1" applyAlignment="1"/>
    <xf numFmtId="57" fontId="2" fillId="0" borderId="10" xfId="0" applyNumberFormat="1" applyFont="1" applyFill="1" applyBorder="1" applyAlignment="1"/>
    <xf numFmtId="0" fontId="2" fillId="0" borderId="10" xfId="0" applyFont="1" applyBorder="1" applyAlignment="1">
      <alignment wrapText="1"/>
    </xf>
    <xf numFmtId="49" fontId="0" fillId="0" borderId="0" xfId="0" applyNumberFormat="1" applyAlignment="1">
      <alignment horizontal="right"/>
    </xf>
    <xf numFmtId="38" fontId="0" fillId="0" borderId="6" xfId="0" applyNumberFormat="1" applyFill="1" applyBorder="1" applyAlignment="1"/>
    <xf numFmtId="38" fontId="0" fillId="0" borderId="6" xfId="0" applyNumberFormat="1" applyBorder="1" applyAlignment="1"/>
    <xf numFmtId="57" fontId="2" fillId="34" borderId="6" xfId="0" applyNumberFormat="1" applyFont="1" applyFill="1" applyBorder="1" applyAlignment="1"/>
    <xf numFmtId="0" fontId="0" fillId="0" borderId="6" xfId="0" applyFill="1" applyBorder="1" applyAlignment="1">
      <alignment wrapText="1"/>
    </xf>
    <xf numFmtId="57" fontId="2" fillId="33" borderId="6" xfId="0" applyNumberFormat="1" applyFont="1" applyFill="1" applyBorder="1" applyAlignment="1"/>
    <xf numFmtId="176" fontId="2" fillId="0" borderId="6" xfId="0" applyNumberFormat="1" applyFont="1" applyBorder="1" applyAlignment="1"/>
    <xf numFmtId="0" fontId="2" fillId="33" borderId="6" xfId="0" applyFont="1" applyFill="1" applyBorder="1" applyAlignment="1">
      <alignment horizontal="center" vertical="center"/>
    </xf>
    <xf numFmtId="178" fontId="0" fillId="33" borderId="6" xfId="0" applyNumberFormat="1" applyFill="1" applyBorder="1" applyAlignment="1"/>
    <xf numFmtId="0" fontId="4" fillId="0" borderId="8" xfId="0" applyFont="1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0" fillId="33" borderId="6" xfId="0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2" fillId="33" borderId="10" xfId="0" applyFont="1" applyFill="1" applyBorder="1" applyAlignment="1">
      <alignment horizontal="center" vertical="center"/>
    </xf>
    <xf numFmtId="179" fontId="0" fillId="33" borderId="6" xfId="0" applyNumberFormat="1" applyFill="1" applyBorder="1" applyAlignment="1"/>
    <xf numFmtId="179" fontId="0" fillId="0" borderId="6" xfId="0" applyNumberFormat="1" applyBorder="1" applyAlignment="1"/>
    <xf numFmtId="179" fontId="0" fillId="0" borderId="6" xfId="0" applyNumberFormat="1" applyFill="1" applyBorder="1" applyAlignment="1"/>
    <xf numFmtId="179" fontId="0" fillId="33" borderId="11" xfId="0" applyNumberFormat="1" applyFill="1" applyBorder="1" applyAlignment="1"/>
    <xf numFmtId="38" fontId="0" fillId="33" borderId="6" xfId="0" applyNumberFormat="1" applyFill="1" applyBorder="1" applyAlignment="1"/>
    <xf numFmtId="0" fontId="0" fillId="0" borderId="10" xfId="0" applyBorder="1" applyAlignment="1">
      <alignment horizontal="center" vertical="center"/>
    </xf>
    <xf numFmtId="178" fontId="0" fillId="0" borderId="6" xfId="0" applyNumberFormat="1" applyBorder="1"/>
    <xf numFmtId="0" fontId="2" fillId="0" borderId="0" xfId="0" applyFont="1"/>
    <xf numFmtId="0" fontId="0" fillId="0" borderId="0" xfId="0"/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57" fontId="2" fillId="33" borderId="6" xfId="0" applyNumberFormat="1" applyFont="1" applyFill="1" applyBorder="1"/>
    <xf numFmtId="0" fontId="2" fillId="33" borderId="6" xfId="0" applyFont="1" applyFill="1" applyBorder="1"/>
    <xf numFmtId="0" fontId="0" fillId="33" borderId="6" xfId="0" applyFill="1" applyBorder="1"/>
    <xf numFmtId="3" fontId="0" fillId="33" borderId="6" xfId="0" applyNumberFormat="1" applyFill="1" applyBorder="1"/>
    <xf numFmtId="178" fontId="0" fillId="33" borderId="6" xfId="0" applyNumberFormat="1" applyFill="1" applyBorder="1"/>
    <xf numFmtId="57" fontId="2" fillId="0" borderId="6" xfId="0" applyNumberFormat="1" applyFont="1" applyBorder="1"/>
    <xf numFmtId="0" fontId="2" fillId="0" borderId="6" xfId="0" applyFont="1" applyBorder="1"/>
    <xf numFmtId="0" fontId="0" fillId="0" borderId="6" xfId="0" applyBorder="1"/>
    <xf numFmtId="3" fontId="0" fillId="0" borderId="6" xfId="0" applyNumberFormat="1" applyBorder="1"/>
    <xf numFmtId="0" fontId="0" fillId="0" borderId="11" xfId="0" applyBorder="1"/>
    <xf numFmtId="176" fontId="0" fillId="0" borderId="6" xfId="0" applyNumberFormat="1" applyBorder="1"/>
    <xf numFmtId="176" fontId="0" fillId="35" borderId="6" xfId="0" applyNumberFormat="1" applyFill="1" applyBorder="1"/>
    <xf numFmtId="0" fontId="0" fillId="35" borderId="6" xfId="0" applyFill="1" applyBorder="1"/>
    <xf numFmtId="178" fontId="0" fillId="35" borderId="6" xfId="0" applyNumberFormat="1" applyFill="1" applyBorder="1"/>
    <xf numFmtId="57" fontId="0" fillId="35" borderId="6" xfId="0" applyNumberFormat="1" applyFill="1" applyBorder="1"/>
    <xf numFmtId="3" fontId="0" fillId="35" borderId="6" xfId="0" applyNumberFormat="1" applyFill="1" applyBorder="1"/>
    <xf numFmtId="0" fontId="2" fillId="35" borderId="6" xfId="0" applyFont="1" applyFill="1" applyBorder="1"/>
    <xf numFmtId="57" fontId="0" fillId="0" borderId="6" xfId="0" applyNumberFormat="1" applyBorder="1"/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left"/>
    </xf>
    <xf numFmtId="0" fontId="0" fillId="0" borderId="0" xfId="0" applyFont="1" applyBorder="1" applyAlignment="1"/>
    <xf numFmtId="0" fontId="3" fillId="0" borderId="0" xfId="0" applyFont="1" applyAlignment="1">
      <alignment horizont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"/>
  <sheetViews>
    <sheetView tabSelected="1" view="pageBreakPreview" zoomScale="82" zoomScaleNormal="100" zoomScaleSheetLayoutView="82" workbookViewId="0">
      <selection activeCell="N17" sqref="N17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5" max="5" width="10.375" customWidth="1"/>
    <col min="6" max="6" width="4.125" customWidth="1"/>
    <col min="7" max="7" width="9.375" customWidth="1"/>
    <col min="8" max="8" width="10.625" customWidth="1"/>
    <col min="9" max="9" width="4.125" customWidth="1"/>
    <col min="10" max="10" width="9.375" customWidth="1"/>
    <col min="11" max="11" width="10.625" customWidth="1"/>
    <col min="12" max="12" width="4.125" customWidth="1"/>
    <col min="13" max="13" width="9.375" customWidth="1"/>
    <col min="14" max="14" width="10.625" customWidth="1"/>
    <col min="15" max="15" width="4.75" customWidth="1"/>
    <col min="16" max="16" width="20.5" customWidth="1"/>
  </cols>
  <sheetData>
    <row r="1" spans="1:16" ht="24.95" customHeight="1" x14ac:dyDescent="0.2">
      <c r="A1" s="1" t="s">
        <v>11</v>
      </c>
      <c r="G1" s="7" t="s">
        <v>51</v>
      </c>
      <c r="P1" t="s">
        <v>52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1" t="s">
        <v>3</v>
      </c>
      <c r="C3" s="10" t="s">
        <v>28</v>
      </c>
      <c r="G3" s="21"/>
      <c r="H3" s="21"/>
      <c r="I3" s="21"/>
      <c r="J3" s="21"/>
    </row>
    <row r="4" spans="1:16" ht="24" customHeight="1" x14ac:dyDescent="0.15">
      <c r="A4" s="6" t="s">
        <v>13</v>
      </c>
      <c r="B4" s="12" t="s">
        <v>8</v>
      </c>
      <c r="C4" s="16" t="s">
        <v>27</v>
      </c>
      <c r="G4" s="21"/>
      <c r="H4" s="21"/>
      <c r="I4" s="21"/>
      <c r="J4" s="21"/>
    </row>
    <row r="5" spans="1:16" ht="24.95" customHeight="1" x14ac:dyDescent="0.15">
      <c r="O5" s="19" t="s">
        <v>33</v>
      </c>
    </row>
    <row r="6" spans="1:16" ht="24.95" customHeight="1" x14ac:dyDescent="0.15">
      <c r="A6" s="114" t="s">
        <v>14</v>
      </c>
      <c r="B6" s="116" t="s">
        <v>15</v>
      </c>
      <c r="C6" s="116" t="s">
        <v>16</v>
      </c>
      <c r="D6" s="114" t="s">
        <v>17</v>
      </c>
      <c r="E6" s="118" t="s">
        <v>39</v>
      </c>
      <c r="F6" s="114" t="s">
        <v>18</v>
      </c>
      <c r="G6" s="114"/>
      <c r="H6" s="114"/>
      <c r="I6" s="114" t="s">
        <v>19</v>
      </c>
      <c r="J6" s="114"/>
      <c r="K6" s="114"/>
      <c r="L6" s="114" t="s">
        <v>20</v>
      </c>
      <c r="M6" s="114"/>
      <c r="N6" s="114"/>
      <c r="O6" s="116" t="s">
        <v>21</v>
      </c>
      <c r="P6" s="114" t="s">
        <v>22</v>
      </c>
    </row>
    <row r="7" spans="1:16" ht="24.95" customHeight="1" x14ac:dyDescent="0.15">
      <c r="A7" s="115"/>
      <c r="B7" s="115"/>
      <c r="C7" s="117"/>
      <c r="D7" s="115"/>
      <c r="E7" s="119"/>
      <c r="F7" s="26" t="s">
        <v>23</v>
      </c>
      <c r="G7" s="26" t="s">
        <v>24</v>
      </c>
      <c r="H7" s="26" t="s">
        <v>25</v>
      </c>
      <c r="I7" s="26" t="s">
        <v>23</v>
      </c>
      <c r="J7" s="26" t="s">
        <v>24</v>
      </c>
      <c r="K7" s="26" t="s">
        <v>25</v>
      </c>
      <c r="L7" s="26" t="s">
        <v>23</v>
      </c>
      <c r="M7" s="26" t="s">
        <v>24</v>
      </c>
      <c r="N7" s="26" t="s">
        <v>25</v>
      </c>
      <c r="O7" s="117"/>
      <c r="P7" s="115"/>
    </row>
    <row r="8" spans="1:16" s="24" customFormat="1" ht="27.95" customHeight="1" x14ac:dyDescent="0.15">
      <c r="A8" s="73">
        <v>41916</v>
      </c>
      <c r="B8" s="52"/>
      <c r="C8" s="59" t="s">
        <v>34</v>
      </c>
      <c r="D8" s="58" t="s">
        <v>49</v>
      </c>
      <c r="E8" s="52"/>
      <c r="F8" s="50">
        <v>1</v>
      </c>
      <c r="G8" s="57">
        <v>18144</v>
      </c>
      <c r="H8" s="57">
        <f t="shared" ref="H8:H13" si="0">G8*1</f>
        <v>18144</v>
      </c>
      <c r="I8" s="57">
        <v>1</v>
      </c>
      <c r="J8" s="57">
        <v>18144</v>
      </c>
      <c r="K8" s="57">
        <v>18144</v>
      </c>
      <c r="L8" s="57">
        <v>0</v>
      </c>
      <c r="M8" s="57">
        <v>0</v>
      </c>
      <c r="N8" s="57">
        <f>M8*L8</f>
        <v>0</v>
      </c>
      <c r="O8" s="50">
        <v>1</v>
      </c>
      <c r="P8" s="58" t="s">
        <v>142</v>
      </c>
    </row>
    <row r="9" spans="1:16" ht="27.95" customHeight="1" x14ac:dyDescent="0.15">
      <c r="A9" s="15">
        <v>42086</v>
      </c>
      <c r="B9" s="13"/>
      <c r="C9" s="45" t="s">
        <v>34</v>
      </c>
      <c r="D9" s="17" t="s">
        <v>73</v>
      </c>
      <c r="E9" s="23"/>
      <c r="F9" s="9">
        <v>1</v>
      </c>
      <c r="G9" s="43">
        <v>71604</v>
      </c>
      <c r="H9" s="43">
        <f t="shared" si="0"/>
        <v>71604</v>
      </c>
      <c r="I9" s="43"/>
      <c r="J9" s="43"/>
      <c r="K9" s="43"/>
      <c r="L9" s="43">
        <v>1</v>
      </c>
      <c r="M9" s="43">
        <v>71604</v>
      </c>
      <c r="N9" s="43">
        <f>M9*L9</f>
        <v>71604</v>
      </c>
      <c r="O9" s="9">
        <v>2</v>
      </c>
      <c r="P9" s="13" t="s">
        <v>74</v>
      </c>
    </row>
    <row r="10" spans="1:16" ht="27.95" customHeight="1" x14ac:dyDescent="0.15">
      <c r="A10" s="15">
        <v>42103</v>
      </c>
      <c r="B10" s="13"/>
      <c r="C10" s="45" t="s">
        <v>34</v>
      </c>
      <c r="D10" s="17" t="s">
        <v>75</v>
      </c>
      <c r="E10" s="23"/>
      <c r="F10" s="9">
        <v>1</v>
      </c>
      <c r="G10" s="43">
        <v>26784</v>
      </c>
      <c r="H10" s="43">
        <f t="shared" si="0"/>
        <v>26784</v>
      </c>
      <c r="I10" s="43"/>
      <c r="J10" s="43"/>
      <c r="K10" s="43"/>
      <c r="L10" s="43">
        <v>1</v>
      </c>
      <c r="M10" s="43">
        <v>26784</v>
      </c>
      <c r="N10" s="43">
        <f>M10*L10</f>
        <v>26784</v>
      </c>
      <c r="O10" s="9">
        <v>3</v>
      </c>
      <c r="P10" s="13" t="s">
        <v>74</v>
      </c>
    </row>
    <row r="11" spans="1:16" ht="27.95" customHeight="1" x14ac:dyDescent="0.15">
      <c r="A11" s="15">
        <v>42507</v>
      </c>
      <c r="B11" s="13"/>
      <c r="C11" s="53" t="s">
        <v>93</v>
      </c>
      <c r="D11" s="17" t="s">
        <v>94</v>
      </c>
      <c r="E11" s="24"/>
      <c r="F11" s="9">
        <v>1</v>
      </c>
      <c r="G11" s="43">
        <v>20000</v>
      </c>
      <c r="H11" s="43">
        <f t="shared" si="0"/>
        <v>20000</v>
      </c>
      <c r="I11" s="43"/>
      <c r="J11" s="43"/>
      <c r="K11" s="43"/>
      <c r="L11" s="43">
        <v>1</v>
      </c>
      <c r="M11" s="43">
        <v>20000</v>
      </c>
      <c r="N11" s="43">
        <v>20000</v>
      </c>
      <c r="O11" s="9">
        <v>4</v>
      </c>
      <c r="P11" s="54" t="s">
        <v>119</v>
      </c>
    </row>
    <row r="12" spans="1:16" ht="27.95" customHeight="1" x14ac:dyDescent="0.15">
      <c r="A12" s="15">
        <v>42615</v>
      </c>
      <c r="B12" s="9"/>
      <c r="C12" s="53" t="s">
        <v>34</v>
      </c>
      <c r="D12" s="63" t="s">
        <v>98</v>
      </c>
      <c r="E12" s="9"/>
      <c r="F12" s="9">
        <v>1</v>
      </c>
      <c r="G12" s="43">
        <v>95187</v>
      </c>
      <c r="H12" s="43">
        <f t="shared" si="0"/>
        <v>95187</v>
      </c>
      <c r="I12" s="43"/>
      <c r="J12" s="43"/>
      <c r="K12" s="43"/>
      <c r="L12" s="43">
        <v>1</v>
      </c>
      <c r="M12" s="43">
        <v>95187</v>
      </c>
      <c r="N12" s="43">
        <f>M12</f>
        <v>95187</v>
      </c>
      <c r="O12" s="9">
        <v>5</v>
      </c>
      <c r="P12" s="9" t="s">
        <v>50</v>
      </c>
    </row>
    <row r="13" spans="1:16" ht="27.95" customHeight="1" x14ac:dyDescent="0.15">
      <c r="A13" s="76">
        <v>43348</v>
      </c>
      <c r="B13" s="9"/>
      <c r="C13" s="53" t="s">
        <v>93</v>
      </c>
      <c r="D13" s="63" t="s">
        <v>111</v>
      </c>
      <c r="E13" s="9"/>
      <c r="F13" s="9">
        <v>1</v>
      </c>
      <c r="G13" s="62">
        <v>15000</v>
      </c>
      <c r="H13" s="62">
        <f t="shared" si="0"/>
        <v>15000</v>
      </c>
      <c r="I13" s="62"/>
      <c r="J13" s="62"/>
      <c r="K13" s="62"/>
      <c r="L13" s="62">
        <v>1</v>
      </c>
      <c r="M13" s="62">
        <v>15000</v>
      </c>
      <c r="N13" s="62">
        <f>M13</f>
        <v>15000</v>
      </c>
      <c r="O13" s="9">
        <v>6</v>
      </c>
      <c r="P13" s="63" t="s">
        <v>112</v>
      </c>
    </row>
    <row r="14" spans="1:16" ht="27.95" customHeight="1" x14ac:dyDescent="0.15">
      <c r="A14" s="42">
        <v>44852</v>
      </c>
      <c r="B14" s="9"/>
      <c r="C14" s="53" t="s">
        <v>93</v>
      </c>
      <c r="D14" s="63" t="s">
        <v>165</v>
      </c>
      <c r="E14" s="9"/>
      <c r="F14" s="9">
        <v>1</v>
      </c>
      <c r="G14" s="43">
        <v>30000</v>
      </c>
      <c r="H14" s="43">
        <f>G14*1</f>
        <v>30000</v>
      </c>
      <c r="I14" s="43"/>
      <c r="J14" s="43"/>
      <c r="K14" s="43"/>
      <c r="L14" s="43">
        <v>1</v>
      </c>
      <c r="M14" s="43">
        <v>30000</v>
      </c>
      <c r="N14" s="43">
        <f>M14</f>
        <v>30000</v>
      </c>
      <c r="O14" s="9">
        <v>7</v>
      </c>
      <c r="P14" s="9" t="s">
        <v>74</v>
      </c>
    </row>
    <row r="15" spans="1:16" ht="27.95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ht="27.95" customHeight="1" x14ac:dyDescent="0.15"/>
  </sheetData>
  <mergeCells count="10">
    <mergeCell ref="P6:P7"/>
    <mergeCell ref="O6:O7"/>
    <mergeCell ref="F6:H6"/>
    <mergeCell ref="I6:K6"/>
    <mergeCell ref="L6:N6"/>
    <mergeCell ref="A6:A7"/>
    <mergeCell ref="B6:B7"/>
    <mergeCell ref="C6:C7"/>
    <mergeCell ref="D6:D7"/>
    <mergeCell ref="E6:E7"/>
  </mergeCells>
  <phoneticPr fontId="23"/>
  <pageMargins left="0.51181102362204722" right="0" top="0.70866141732283472" bottom="0.39370078740157483" header="0" footer="0"/>
  <pageSetup paperSize="9" scale="8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2"/>
  <sheetViews>
    <sheetView view="pageBreakPreview" zoomScale="82" zoomScaleNormal="100" zoomScaleSheetLayoutView="82" workbookViewId="0">
      <selection activeCell="N17" sqref="N17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5" max="5" width="10.375" customWidth="1"/>
    <col min="6" max="6" width="4.125" customWidth="1"/>
    <col min="7" max="7" width="9.375" customWidth="1"/>
    <col min="8" max="8" width="10.625" customWidth="1"/>
    <col min="9" max="9" width="4.125" customWidth="1"/>
    <col min="10" max="10" width="9.375" customWidth="1"/>
    <col min="11" max="11" width="10.625" customWidth="1"/>
    <col min="12" max="12" width="4.125" customWidth="1"/>
    <col min="13" max="13" width="9.375" customWidth="1"/>
    <col min="14" max="14" width="10.625" customWidth="1"/>
    <col min="15" max="15" width="4.75" customWidth="1"/>
    <col min="16" max="16" width="20.5" customWidth="1"/>
  </cols>
  <sheetData>
    <row r="1" spans="1:16" ht="24.95" customHeight="1" x14ac:dyDescent="0.2">
      <c r="A1" s="1" t="s">
        <v>11</v>
      </c>
      <c r="G1" s="7" t="s">
        <v>51</v>
      </c>
      <c r="P1" t="s">
        <v>52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1" t="s">
        <v>53</v>
      </c>
      <c r="C3" s="10" t="s">
        <v>4</v>
      </c>
    </row>
    <row r="4" spans="1:16" ht="24" customHeight="1" x14ac:dyDescent="0.15">
      <c r="A4" s="6" t="s">
        <v>13</v>
      </c>
      <c r="B4" s="41" t="s">
        <v>54</v>
      </c>
      <c r="C4" s="18" t="s">
        <v>117</v>
      </c>
      <c r="G4" s="21"/>
      <c r="H4" s="121"/>
      <c r="I4" s="122"/>
      <c r="J4" s="122"/>
    </row>
    <row r="5" spans="1:16" ht="24.95" customHeight="1" x14ac:dyDescent="0.15">
      <c r="O5" s="19" t="s">
        <v>38</v>
      </c>
    </row>
    <row r="6" spans="1:16" ht="24.95" customHeight="1" x14ac:dyDescent="0.15">
      <c r="A6" s="114" t="s">
        <v>14</v>
      </c>
      <c r="B6" s="116" t="s">
        <v>15</v>
      </c>
      <c r="C6" s="116" t="s">
        <v>16</v>
      </c>
      <c r="D6" s="114" t="s">
        <v>17</v>
      </c>
      <c r="E6" s="118" t="s">
        <v>39</v>
      </c>
      <c r="F6" s="114" t="s">
        <v>18</v>
      </c>
      <c r="G6" s="114"/>
      <c r="H6" s="114"/>
      <c r="I6" s="114" t="s">
        <v>19</v>
      </c>
      <c r="J6" s="114"/>
      <c r="K6" s="114"/>
      <c r="L6" s="114" t="s">
        <v>20</v>
      </c>
      <c r="M6" s="114"/>
      <c r="N6" s="114"/>
      <c r="O6" s="116" t="s">
        <v>21</v>
      </c>
      <c r="P6" s="114" t="s">
        <v>22</v>
      </c>
    </row>
    <row r="7" spans="1:16" ht="24.95" customHeight="1" x14ac:dyDescent="0.15">
      <c r="A7" s="114"/>
      <c r="B7" s="114"/>
      <c r="C7" s="116"/>
      <c r="D7" s="114"/>
      <c r="E7" s="120"/>
      <c r="F7" s="8" t="s">
        <v>23</v>
      </c>
      <c r="G7" s="8" t="s">
        <v>24</v>
      </c>
      <c r="H7" s="8" t="s">
        <v>25</v>
      </c>
      <c r="I7" s="8" t="s">
        <v>23</v>
      </c>
      <c r="J7" s="8" t="s">
        <v>24</v>
      </c>
      <c r="K7" s="8" t="s">
        <v>25</v>
      </c>
      <c r="L7" s="8" t="s">
        <v>23</v>
      </c>
      <c r="M7" s="8" t="s">
        <v>24</v>
      </c>
      <c r="N7" s="8" t="s">
        <v>25</v>
      </c>
      <c r="O7" s="116"/>
      <c r="P7" s="114"/>
    </row>
    <row r="8" spans="1:16" ht="27.95" customHeight="1" x14ac:dyDescent="0.15">
      <c r="A8" s="67">
        <v>43921</v>
      </c>
      <c r="B8" s="23"/>
      <c r="C8" s="23"/>
      <c r="D8" s="74" t="s">
        <v>118</v>
      </c>
      <c r="E8" s="23"/>
      <c r="F8" s="23">
        <v>1</v>
      </c>
      <c r="G8" s="56">
        <v>26400</v>
      </c>
      <c r="H8" s="20">
        <f>G8</f>
        <v>26400</v>
      </c>
      <c r="I8" s="23"/>
      <c r="J8" s="23"/>
      <c r="K8" s="23"/>
      <c r="L8" s="23">
        <v>1</v>
      </c>
      <c r="M8" s="56">
        <v>26400</v>
      </c>
      <c r="N8" s="20">
        <f>M8</f>
        <v>26400</v>
      </c>
      <c r="O8" s="23">
        <v>1</v>
      </c>
      <c r="P8" s="22" t="s">
        <v>26</v>
      </c>
    </row>
    <row r="9" spans="1:16" ht="27.95" customHeight="1" x14ac:dyDescent="0.15">
      <c r="A9" s="68">
        <v>44530</v>
      </c>
      <c r="B9" s="22"/>
      <c r="C9" s="23"/>
      <c r="D9" s="74" t="s">
        <v>146</v>
      </c>
      <c r="E9" s="65"/>
      <c r="F9" s="23">
        <v>1</v>
      </c>
      <c r="G9" s="20">
        <v>31900</v>
      </c>
      <c r="H9" s="20">
        <f>G9</f>
        <v>31900</v>
      </c>
      <c r="I9" s="66"/>
      <c r="J9" s="66"/>
      <c r="K9" s="66"/>
      <c r="L9" s="23">
        <v>1</v>
      </c>
      <c r="M9" s="43">
        <f>G9</f>
        <v>31900</v>
      </c>
      <c r="N9" s="60">
        <f>H9-K9</f>
        <v>31900</v>
      </c>
      <c r="O9" s="23">
        <v>2</v>
      </c>
      <c r="P9" s="22" t="s">
        <v>26</v>
      </c>
    </row>
    <row r="10" spans="1:16" ht="27.95" customHeight="1" x14ac:dyDescent="0.15">
      <c r="A10" s="15">
        <v>44620</v>
      </c>
      <c r="B10" s="31"/>
      <c r="C10" s="13"/>
      <c r="D10" s="74" t="s">
        <v>146</v>
      </c>
      <c r="E10" s="13"/>
      <c r="F10" s="9">
        <v>1</v>
      </c>
      <c r="G10" s="14">
        <v>31995</v>
      </c>
      <c r="H10" s="20">
        <f>G10</f>
        <v>31995</v>
      </c>
      <c r="I10" s="9"/>
      <c r="J10" s="9"/>
      <c r="K10" s="9"/>
      <c r="L10" s="9">
        <v>1</v>
      </c>
      <c r="M10" s="43">
        <f>G10</f>
        <v>31995</v>
      </c>
      <c r="N10" s="60">
        <f>H10-K10</f>
        <v>31995</v>
      </c>
      <c r="O10" s="9">
        <v>3</v>
      </c>
      <c r="P10" s="22" t="s">
        <v>26</v>
      </c>
    </row>
    <row r="11" spans="1:16" ht="27.95" customHeight="1" x14ac:dyDescent="0.15">
      <c r="A11" s="9"/>
      <c r="B11" s="9"/>
      <c r="C11" s="9"/>
      <c r="D11" s="63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ht="27.95" customHeight="1" x14ac:dyDescent="0.15">
      <c r="A12" s="9"/>
      <c r="B12" s="9"/>
      <c r="C12" s="9"/>
      <c r="D12" s="63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</sheetData>
  <mergeCells count="11">
    <mergeCell ref="A6:A7"/>
    <mergeCell ref="B6:B7"/>
    <mergeCell ref="C6:C7"/>
    <mergeCell ref="D6:D7"/>
    <mergeCell ref="E6:E7"/>
    <mergeCell ref="I6:K6"/>
    <mergeCell ref="L6:N6"/>
    <mergeCell ref="O6:O7"/>
    <mergeCell ref="P6:P7"/>
    <mergeCell ref="H4:J4"/>
    <mergeCell ref="F6:H6"/>
  </mergeCells>
  <phoneticPr fontId="23"/>
  <pageMargins left="0.51181102362204722" right="0" top="0.70866141732283472" bottom="0.39370078740157483" header="0" footer="0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2"/>
  <sheetViews>
    <sheetView view="pageBreakPreview" zoomScale="82" zoomScaleNormal="100" zoomScaleSheetLayoutView="82" workbookViewId="0">
      <selection activeCell="N17" sqref="N17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5" max="5" width="10.375" customWidth="1"/>
    <col min="6" max="6" width="4.125" customWidth="1"/>
    <col min="7" max="7" width="9.375" customWidth="1"/>
    <col min="8" max="8" width="10.625" customWidth="1"/>
    <col min="9" max="9" width="4.125" customWidth="1"/>
    <col min="10" max="10" width="9.375" customWidth="1"/>
    <col min="11" max="11" width="10.625" customWidth="1"/>
    <col min="12" max="12" width="4.125" customWidth="1"/>
    <col min="13" max="13" width="9.375" customWidth="1"/>
    <col min="14" max="14" width="10.625" customWidth="1"/>
    <col min="15" max="15" width="4.75" customWidth="1"/>
    <col min="16" max="16" width="20.5" customWidth="1"/>
  </cols>
  <sheetData>
    <row r="1" spans="1:16" ht="24.95" customHeight="1" x14ac:dyDescent="0.2">
      <c r="A1" s="1" t="s">
        <v>11</v>
      </c>
      <c r="G1" s="7" t="s">
        <v>51</v>
      </c>
      <c r="P1" t="s">
        <v>52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1" t="s">
        <v>53</v>
      </c>
      <c r="C3" s="10" t="s">
        <v>55</v>
      </c>
    </row>
    <row r="4" spans="1:16" ht="24" customHeight="1" x14ac:dyDescent="0.15">
      <c r="A4" s="6" t="s">
        <v>13</v>
      </c>
      <c r="B4" s="41" t="s">
        <v>54</v>
      </c>
      <c r="C4" s="18" t="s">
        <v>56</v>
      </c>
      <c r="G4" s="21"/>
      <c r="H4" s="121"/>
      <c r="I4" s="122"/>
      <c r="J4" s="122"/>
    </row>
    <row r="5" spans="1:16" ht="24.95" customHeight="1" x14ac:dyDescent="0.15">
      <c r="O5" s="19" t="s">
        <v>38</v>
      </c>
    </row>
    <row r="6" spans="1:16" ht="24.95" customHeight="1" x14ac:dyDescent="0.15">
      <c r="A6" s="114" t="s">
        <v>14</v>
      </c>
      <c r="B6" s="116" t="s">
        <v>15</v>
      </c>
      <c r="C6" s="116" t="s">
        <v>16</v>
      </c>
      <c r="D6" s="114" t="s">
        <v>17</v>
      </c>
      <c r="E6" s="118" t="s">
        <v>39</v>
      </c>
      <c r="F6" s="114" t="s">
        <v>18</v>
      </c>
      <c r="G6" s="114"/>
      <c r="H6" s="114"/>
      <c r="I6" s="114" t="s">
        <v>19</v>
      </c>
      <c r="J6" s="114"/>
      <c r="K6" s="114"/>
      <c r="L6" s="114" t="s">
        <v>20</v>
      </c>
      <c r="M6" s="114"/>
      <c r="N6" s="114"/>
      <c r="O6" s="116" t="s">
        <v>21</v>
      </c>
      <c r="P6" s="114" t="s">
        <v>22</v>
      </c>
    </row>
    <row r="7" spans="1:16" ht="24.95" customHeight="1" x14ac:dyDescent="0.15">
      <c r="A7" s="114"/>
      <c r="B7" s="114"/>
      <c r="C7" s="116"/>
      <c r="D7" s="114"/>
      <c r="E7" s="120"/>
      <c r="F7" s="8" t="s">
        <v>23</v>
      </c>
      <c r="G7" s="8" t="s">
        <v>24</v>
      </c>
      <c r="H7" s="8" t="s">
        <v>25</v>
      </c>
      <c r="I7" s="8" t="s">
        <v>23</v>
      </c>
      <c r="J7" s="8" t="s">
        <v>24</v>
      </c>
      <c r="K7" s="8" t="s">
        <v>25</v>
      </c>
      <c r="L7" s="8" t="s">
        <v>23</v>
      </c>
      <c r="M7" s="8" t="s">
        <v>24</v>
      </c>
      <c r="N7" s="8" t="s">
        <v>25</v>
      </c>
      <c r="O7" s="116"/>
      <c r="P7" s="114"/>
    </row>
    <row r="8" spans="1:16" ht="27.95" customHeight="1" x14ac:dyDescent="0.15">
      <c r="A8" s="49">
        <v>41432</v>
      </c>
      <c r="B8" s="50"/>
      <c r="C8" s="50" t="s">
        <v>34</v>
      </c>
      <c r="D8" s="81" t="s">
        <v>57</v>
      </c>
      <c r="E8" s="50"/>
      <c r="F8" s="50">
        <v>1</v>
      </c>
      <c r="G8" s="50">
        <v>61800</v>
      </c>
      <c r="H8" s="51">
        <f>F8*G8</f>
        <v>61800</v>
      </c>
      <c r="I8" s="50">
        <v>1</v>
      </c>
      <c r="J8" s="50">
        <f>G8</f>
        <v>61800</v>
      </c>
      <c r="K8" s="50">
        <f>F8*G8</f>
        <v>61800</v>
      </c>
      <c r="L8" s="50">
        <f>F8-I8</f>
        <v>0</v>
      </c>
      <c r="M8" s="50">
        <v>0</v>
      </c>
      <c r="N8" s="51">
        <f>H8-K8</f>
        <v>0</v>
      </c>
      <c r="O8" s="50">
        <v>33</v>
      </c>
      <c r="P8" s="52" t="s">
        <v>92</v>
      </c>
    </row>
    <row r="9" spans="1:16" ht="27.95" customHeight="1" x14ac:dyDescent="0.15">
      <c r="A9" s="33">
        <v>42443</v>
      </c>
      <c r="B9" s="13"/>
      <c r="C9" s="9" t="s">
        <v>34</v>
      </c>
      <c r="D9" s="63" t="s">
        <v>91</v>
      </c>
      <c r="E9" s="27"/>
      <c r="F9" s="9">
        <v>1</v>
      </c>
      <c r="G9" s="14">
        <v>33980</v>
      </c>
      <c r="H9" s="14">
        <v>33980</v>
      </c>
      <c r="I9" s="28"/>
      <c r="J9" s="28"/>
      <c r="K9" s="28"/>
      <c r="L9" s="9">
        <v>1</v>
      </c>
      <c r="M9" s="9">
        <v>33980</v>
      </c>
      <c r="N9" s="14">
        <v>33980</v>
      </c>
      <c r="O9" s="9">
        <v>1</v>
      </c>
      <c r="P9" s="13" t="s">
        <v>26</v>
      </c>
    </row>
    <row r="10" spans="1:16" ht="27.95" customHeight="1" x14ac:dyDescent="0.15">
      <c r="A10" s="15"/>
      <c r="B10" s="31"/>
      <c r="C10" s="13"/>
      <c r="D10" s="17"/>
      <c r="E10" s="13"/>
      <c r="F10" s="9"/>
      <c r="G10" s="14"/>
      <c r="H10" s="14"/>
      <c r="I10" s="9"/>
      <c r="J10" s="9"/>
      <c r="K10" s="9"/>
      <c r="L10" s="9"/>
      <c r="M10" s="9"/>
      <c r="N10" s="14"/>
      <c r="O10" s="9"/>
      <c r="P10" s="13"/>
    </row>
    <row r="11" spans="1:16" ht="27.95" customHeight="1" x14ac:dyDescent="0.15">
      <c r="A11" s="9"/>
      <c r="B11" s="9"/>
      <c r="C11" s="9"/>
      <c r="D11" s="63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ht="27.95" customHeight="1" x14ac:dyDescent="0.15">
      <c r="A12" s="9"/>
      <c r="B12" s="9"/>
      <c r="C12" s="9"/>
      <c r="D12" s="63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</sheetData>
  <mergeCells count="11">
    <mergeCell ref="L6:N6"/>
    <mergeCell ref="O6:O7"/>
    <mergeCell ref="P6:P7"/>
    <mergeCell ref="H4:J4"/>
    <mergeCell ref="A6:A7"/>
    <mergeCell ref="B6:B7"/>
    <mergeCell ref="C6:C7"/>
    <mergeCell ref="D6:D7"/>
    <mergeCell ref="E6:E7"/>
    <mergeCell ref="F6:H6"/>
    <mergeCell ref="I6:K6"/>
  </mergeCells>
  <phoneticPr fontId="23"/>
  <pageMargins left="0.51181102362204722" right="0" top="0.70866141732283472" bottom="0.39370078740157483" header="0" footer="0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7"/>
  <sheetViews>
    <sheetView view="pageBreakPreview" zoomScale="82" zoomScaleNormal="100" zoomScaleSheetLayoutView="82" workbookViewId="0">
      <selection activeCell="N17" sqref="N17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5" max="5" width="10.375" customWidth="1"/>
    <col min="6" max="6" width="4.125" customWidth="1"/>
    <col min="7" max="7" width="9.375" customWidth="1"/>
    <col min="8" max="8" width="10.625" customWidth="1"/>
    <col min="9" max="9" width="4.125" customWidth="1"/>
    <col min="10" max="10" width="9.375" customWidth="1"/>
    <col min="11" max="11" width="10.625" customWidth="1"/>
    <col min="12" max="12" width="4.125" customWidth="1"/>
    <col min="13" max="13" width="9.375" customWidth="1"/>
    <col min="14" max="14" width="10.625" customWidth="1"/>
    <col min="15" max="15" width="4.75" customWidth="1"/>
    <col min="16" max="16" width="20.5" customWidth="1"/>
  </cols>
  <sheetData>
    <row r="1" spans="1:16" ht="24.95" customHeight="1" x14ac:dyDescent="0.2">
      <c r="A1" s="1" t="s">
        <v>11</v>
      </c>
      <c r="G1" s="7" t="s">
        <v>51</v>
      </c>
      <c r="P1" t="s">
        <v>52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1" t="s">
        <v>58</v>
      </c>
      <c r="C3" s="10" t="s">
        <v>59</v>
      </c>
    </row>
    <row r="4" spans="1:16" ht="24" customHeight="1" x14ac:dyDescent="0.15">
      <c r="A4" s="6" t="s">
        <v>13</v>
      </c>
      <c r="B4" s="41" t="s">
        <v>60</v>
      </c>
      <c r="C4" s="18" t="s">
        <v>61</v>
      </c>
      <c r="G4" s="21"/>
      <c r="H4" s="121"/>
      <c r="I4" s="122"/>
      <c r="J4" s="122"/>
    </row>
    <row r="5" spans="1:16" ht="24.95" customHeight="1" x14ac:dyDescent="0.15">
      <c r="O5" s="19" t="s">
        <v>38</v>
      </c>
    </row>
    <row r="6" spans="1:16" ht="24.95" customHeight="1" x14ac:dyDescent="0.15">
      <c r="A6" s="114" t="s">
        <v>14</v>
      </c>
      <c r="B6" s="116" t="s">
        <v>15</v>
      </c>
      <c r="C6" s="116" t="s">
        <v>16</v>
      </c>
      <c r="D6" s="114" t="s">
        <v>17</v>
      </c>
      <c r="E6" s="118" t="s">
        <v>39</v>
      </c>
      <c r="F6" s="114" t="s">
        <v>18</v>
      </c>
      <c r="G6" s="114"/>
      <c r="H6" s="114"/>
      <c r="I6" s="114" t="s">
        <v>19</v>
      </c>
      <c r="J6" s="114"/>
      <c r="K6" s="114"/>
      <c r="L6" s="114" t="s">
        <v>20</v>
      </c>
      <c r="M6" s="114"/>
      <c r="N6" s="114"/>
      <c r="O6" s="116" t="s">
        <v>21</v>
      </c>
      <c r="P6" s="114" t="s">
        <v>22</v>
      </c>
    </row>
    <row r="7" spans="1:16" ht="24.95" customHeight="1" x14ac:dyDescent="0.15">
      <c r="A7" s="114"/>
      <c r="B7" s="114"/>
      <c r="C7" s="116"/>
      <c r="D7" s="114"/>
      <c r="E7" s="120"/>
      <c r="F7" s="8" t="s">
        <v>23</v>
      </c>
      <c r="G7" s="8" t="s">
        <v>24</v>
      </c>
      <c r="H7" s="8" t="s">
        <v>25</v>
      </c>
      <c r="I7" s="8" t="s">
        <v>23</v>
      </c>
      <c r="J7" s="8" t="s">
        <v>24</v>
      </c>
      <c r="K7" s="8" t="s">
        <v>25</v>
      </c>
      <c r="L7" s="8" t="s">
        <v>23</v>
      </c>
      <c r="M7" s="8" t="s">
        <v>24</v>
      </c>
      <c r="N7" s="8" t="s">
        <v>25</v>
      </c>
      <c r="O7" s="116"/>
      <c r="P7" s="114"/>
    </row>
    <row r="8" spans="1:16" ht="27.95" customHeight="1" x14ac:dyDescent="0.15">
      <c r="A8" s="75">
        <v>41883</v>
      </c>
      <c r="B8" s="52"/>
      <c r="C8" s="50" t="s">
        <v>34</v>
      </c>
      <c r="D8" s="58" t="s">
        <v>62</v>
      </c>
      <c r="E8" s="64"/>
      <c r="F8" s="84">
        <v>1</v>
      </c>
      <c r="G8" s="88">
        <v>27756</v>
      </c>
      <c r="H8" s="88">
        <f t="shared" ref="H8:H14" si="0">F8*G8</f>
        <v>27756</v>
      </c>
      <c r="I8" s="87">
        <v>1</v>
      </c>
      <c r="J8" s="88">
        <v>27756</v>
      </c>
      <c r="K8" s="88">
        <v>27756</v>
      </c>
      <c r="L8" s="84">
        <v>0</v>
      </c>
      <c r="M8" s="88">
        <v>0</v>
      </c>
      <c r="N8" s="88">
        <f t="shared" ref="N8:N14" si="1">H8-K8</f>
        <v>0</v>
      </c>
      <c r="O8" s="84"/>
      <c r="P8" s="58" t="s">
        <v>171</v>
      </c>
    </row>
    <row r="9" spans="1:16" ht="27.95" customHeight="1" x14ac:dyDescent="0.15">
      <c r="A9" s="15">
        <v>42485</v>
      </c>
      <c r="B9" s="31"/>
      <c r="C9" s="9" t="s">
        <v>34</v>
      </c>
      <c r="D9" s="17" t="s">
        <v>121</v>
      </c>
      <c r="E9" s="13"/>
      <c r="F9" s="85">
        <v>2</v>
      </c>
      <c r="G9" s="72">
        <v>47417</v>
      </c>
      <c r="H9" s="72">
        <f t="shared" si="0"/>
        <v>94834</v>
      </c>
      <c r="I9" s="85">
        <v>1</v>
      </c>
      <c r="J9" s="72">
        <v>47417</v>
      </c>
      <c r="K9" s="72">
        <v>47417</v>
      </c>
      <c r="L9" s="85">
        <v>1</v>
      </c>
      <c r="M9" s="72">
        <v>47417</v>
      </c>
      <c r="N9" s="71">
        <f t="shared" si="1"/>
        <v>47417</v>
      </c>
      <c r="O9" s="85">
        <v>1</v>
      </c>
      <c r="P9" s="13" t="s">
        <v>173</v>
      </c>
    </row>
    <row r="10" spans="1:16" ht="27.95" customHeight="1" x14ac:dyDescent="0.15">
      <c r="A10" s="15">
        <v>43643</v>
      </c>
      <c r="B10" s="31"/>
      <c r="C10" s="13" t="s">
        <v>34</v>
      </c>
      <c r="D10" s="17" t="s">
        <v>120</v>
      </c>
      <c r="E10" s="13"/>
      <c r="F10" s="85">
        <v>2</v>
      </c>
      <c r="G10" s="72">
        <v>49896</v>
      </c>
      <c r="H10" s="72">
        <f t="shared" si="0"/>
        <v>99792</v>
      </c>
      <c r="I10" s="85"/>
      <c r="J10" s="72"/>
      <c r="K10" s="72"/>
      <c r="L10" s="85">
        <v>2</v>
      </c>
      <c r="M10" s="72">
        <v>49896</v>
      </c>
      <c r="N10" s="71">
        <f t="shared" si="1"/>
        <v>99792</v>
      </c>
      <c r="O10" s="85">
        <v>2</v>
      </c>
      <c r="P10" s="13" t="s">
        <v>26</v>
      </c>
    </row>
    <row r="11" spans="1:16" ht="27.95" customHeight="1" x14ac:dyDescent="0.15">
      <c r="A11" s="75">
        <v>43838</v>
      </c>
      <c r="B11" s="83"/>
      <c r="C11" s="52" t="s">
        <v>34</v>
      </c>
      <c r="D11" s="58" t="s">
        <v>114</v>
      </c>
      <c r="E11" s="50"/>
      <c r="F11" s="84">
        <v>1</v>
      </c>
      <c r="G11" s="88">
        <v>36960</v>
      </c>
      <c r="H11" s="88">
        <f t="shared" si="0"/>
        <v>36960</v>
      </c>
      <c r="I11" s="84">
        <v>1</v>
      </c>
      <c r="J11" s="88">
        <v>36960</v>
      </c>
      <c r="K11" s="88">
        <v>36960</v>
      </c>
      <c r="L11" s="84">
        <v>0</v>
      </c>
      <c r="M11" s="88">
        <v>0</v>
      </c>
      <c r="N11" s="88">
        <f>H11-K11</f>
        <v>0</v>
      </c>
      <c r="O11" s="84">
        <v>3</v>
      </c>
      <c r="P11" s="58" t="s">
        <v>172</v>
      </c>
    </row>
    <row r="12" spans="1:16" ht="27.95" customHeight="1" x14ac:dyDescent="0.15">
      <c r="A12" s="15">
        <v>44219</v>
      </c>
      <c r="B12" s="31"/>
      <c r="C12" s="13" t="s">
        <v>34</v>
      </c>
      <c r="D12" s="17" t="s">
        <v>144</v>
      </c>
      <c r="E12" s="13"/>
      <c r="F12" s="85">
        <v>3</v>
      </c>
      <c r="G12" s="72">
        <v>45830</v>
      </c>
      <c r="H12" s="72">
        <f t="shared" si="0"/>
        <v>137490</v>
      </c>
      <c r="I12" s="85"/>
      <c r="J12" s="72"/>
      <c r="K12" s="72"/>
      <c r="L12" s="85">
        <v>3</v>
      </c>
      <c r="M12" s="72">
        <f>G12</f>
        <v>45830</v>
      </c>
      <c r="N12" s="71">
        <f t="shared" si="1"/>
        <v>137490</v>
      </c>
      <c r="O12" s="85">
        <v>4</v>
      </c>
      <c r="P12" s="13" t="s">
        <v>26</v>
      </c>
    </row>
    <row r="13" spans="1:16" ht="27.95" customHeight="1" x14ac:dyDescent="0.15">
      <c r="A13" s="15">
        <v>44308</v>
      </c>
      <c r="B13" s="9"/>
      <c r="C13" s="13" t="s">
        <v>34</v>
      </c>
      <c r="D13" s="17" t="s">
        <v>143</v>
      </c>
      <c r="E13" s="9"/>
      <c r="F13" s="85">
        <v>1</v>
      </c>
      <c r="G13" s="72">
        <v>60000</v>
      </c>
      <c r="H13" s="72">
        <f t="shared" si="0"/>
        <v>60000</v>
      </c>
      <c r="I13" s="85"/>
      <c r="J13" s="72"/>
      <c r="K13" s="72"/>
      <c r="L13" s="85">
        <v>1</v>
      </c>
      <c r="M13" s="72">
        <f>G13</f>
        <v>60000</v>
      </c>
      <c r="N13" s="71">
        <f t="shared" si="1"/>
        <v>60000</v>
      </c>
      <c r="O13" s="86">
        <v>5</v>
      </c>
      <c r="P13" s="9" t="s">
        <v>145</v>
      </c>
    </row>
    <row r="14" spans="1:16" ht="27.95" customHeight="1" x14ac:dyDescent="0.15">
      <c r="A14" s="15">
        <v>44316</v>
      </c>
      <c r="B14" s="31"/>
      <c r="C14" s="13" t="s">
        <v>34</v>
      </c>
      <c r="D14" s="17" t="s">
        <v>144</v>
      </c>
      <c r="E14" s="13"/>
      <c r="F14" s="85">
        <v>1</v>
      </c>
      <c r="G14" s="72">
        <v>45830</v>
      </c>
      <c r="H14" s="72">
        <f t="shared" si="0"/>
        <v>45830</v>
      </c>
      <c r="I14" s="85"/>
      <c r="J14" s="72"/>
      <c r="K14" s="72"/>
      <c r="L14" s="85">
        <v>1</v>
      </c>
      <c r="M14" s="72">
        <f>G14</f>
        <v>45830</v>
      </c>
      <c r="N14" s="71">
        <f t="shared" si="1"/>
        <v>45830</v>
      </c>
      <c r="O14" s="86">
        <v>6</v>
      </c>
      <c r="P14" s="13" t="s">
        <v>26</v>
      </c>
    </row>
    <row r="15" spans="1:16" ht="27.95" customHeight="1" x14ac:dyDescent="0.15">
      <c r="A15" s="76">
        <v>45138</v>
      </c>
      <c r="B15" s="9"/>
      <c r="C15" s="13" t="s">
        <v>34</v>
      </c>
      <c r="D15" s="17" t="s">
        <v>170</v>
      </c>
      <c r="E15" s="9"/>
      <c r="F15" s="85">
        <v>1</v>
      </c>
      <c r="G15" s="72">
        <v>61280</v>
      </c>
      <c r="H15" s="72">
        <f>F15*G15</f>
        <v>61280</v>
      </c>
      <c r="I15" s="85"/>
      <c r="J15" s="72"/>
      <c r="K15" s="72"/>
      <c r="L15" s="85">
        <v>1</v>
      </c>
      <c r="M15" s="72">
        <f>G15</f>
        <v>61280</v>
      </c>
      <c r="N15" s="71">
        <f>H15-K15</f>
        <v>61280</v>
      </c>
      <c r="O15" s="86">
        <v>7</v>
      </c>
      <c r="P15" s="9" t="s">
        <v>145</v>
      </c>
    </row>
    <row r="16" spans="1:16" ht="27.95" customHeight="1" x14ac:dyDescent="0.15">
      <c r="A16" s="76">
        <v>45408</v>
      </c>
      <c r="B16" s="9"/>
      <c r="C16" s="13" t="s">
        <v>34</v>
      </c>
      <c r="D16" s="17" t="s">
        <v>174</v>
      </c>
      <c r="E16" s="9"/>
      <c r="F16" s="85">
        <v>1</v>
      </c>
      <c r="G16" s="72">
        <v>60000</v>
      </c>
      <c r="H16" s="72">
        <f>F16*G16</f>
        <v>60000</v>
      </c>
      <c r="I16" s="85"/>
      <c r="J16" s="72"/>
      <c r="K16" s="72"/>
      <c r="L16" s="85">
        <v>1</v>
      </c>
      <c r="M16" s="72">
        <v>60000</v>
      </c>
      <c r="N16" s="71">
        <f>H16-K16</f>
        <v>60000</v>
      </c>
      <c r="O16" s="85">
        <v>8</v>
      </c>
      <c r="P16" s="9" t="s">
        <v>145</v>
      </c>
    </row>
    <row r="17" spans="1:16" ht="27.95" customHeight="1" x14ac:dyDescent="0.15">
      <c r="A17" s="13"/>
      <c r="B17" s="9"/>
      <c r="C17" s="9"/>
      <c r="D17" s="63"/>
      <c r="E17" s="9"/>
      <c r="F17" s="85"/>
      <c r="G17" s="72"/>
      <c r="H17" s="72"/>
      <c r="I17" s="85"/>
      <c r="J17" s="72"/>
      <c r="K17" s="72"/>
      <c r="L17" s="85"/>
      <c r="M17" s="72"/>
      <c r="N17" s="71"/>
      <c r="O17" s="85"/>
      <c r="P17" s="9"/>
    </row>
  </sheetData>
  <mergeCells count="11">
    <mergeCell ref="L6:N6"/>
    <mergeCell ref="O6:O7"/>
    <mergeCell ref="P6:P7"/>
    <mergeCell ref="H4:J4"/>
    <mergeCell ref="A6:A7"/>
    <mergeCell ref="B6:B7"/>
    <mergeCell ref="C6:C7"/>
    <mergeCell ref="D6:D7"/>
    <mergeCell ref="E6:E7"/>
    <mergeCell ref="F6:H6"/>
    <mergeCell ref="I6:K6"/>
  </mergeCells>
  <phoneticPr fontId="23"/>
  <pageMargins left="0.45" right="0" top="0.70866141732283472" bottom="0.39370078740157483" header="0" footer="0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4"/>
  <sheetViews>
    <sheetView view="pageBreakPreview" zoomScale="82" zoomScaleNormal="100" zoomScaleSheetLayoutView="82" workbookViewId="0">
      <selection activeCell="N17" sqref="N17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5" max="5" width="10.375" customWidth="1"/>
    <col min="6" max="6" width="4.125" customWidth="1"/>
    <col min="7" max="7" width="9.375" customWidth="1"/>
    <col min="8" max="8" width="10.625" customWidth="1"/>
    <col min="9" max="9" width="4.125" customWidth="1"/>
    <col min="10" max="10" width="9.375" customWidth="1"/>
    <col min="11" max="11" width="10.625" customWidth="1"/>
    <col min="12" max="12" width="4.125" customWidth="1"/>
    <col min="13" max="13" width="9.375" customWidth="1"/>
    <col min="14" max="14" width="10.625" customWidth="1"/>
    <col min="15" max="15" width="4.75" customWidth="1"/>
    <col min="16" max="16" width="20.5" customWidth="1"/>
  </cols>
  <sheetData>
    <row r="1" spans="1:16" ht="24.95" customHeight="1" x14ac:dyDescent="0.2">
      <c r="A1" s="1" t="s">
        <v>11</v>
      </c>
      <c r="G1" s="7" t="s">
        <v>51</v>
      </c>
      <c r="P1" t="s">
        <v>52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70" t="s">
        <v>58</v>
      </c>
      <c r="C3" s="10" t="s">
        <v>36</v>
      </c>
    </row>
    <row r="4" spans="1:16" ht="24" customHeight="1" x14ac:dyDescent="0.15">
      <c r="A4" s="6" t="s">
        <v>13</v>
      </c>
      <c r="B4" s="41" t="s">
        <v>60</v>
      </c>
      <c r="C4" s="18" t="s">
        <v>133</v>
      </c>
      <c r="G4" s="21"/>
      <c r="H4" s="121"/>
      <c r="I4" s="122"/>
      <c r="J4" s="122"/>
    </row>
    <row r="5" spans="1:16" ht="24.95" customHeight="1" x14ac:dyDescent="0.15">
      <c r="O5" s="19" t="s">
        <v>38</v>
      </c>
    </row>
    <row r="6" spans="1:16" ht="24.95" customHeight="1" x14ac:dyDescent="0.15">
      <c r="A6" s="114" t="s">
        <v>14</v>
      </c>
      <c r="B6" s="116" t="s">
        <v>15</v>
      </c>
      <c r="C6" s="116" t="s">
        <v>16</v>
      </c>
      <c r="D6" s="114" t="s">
        <v>17</v>
      </c>
      <c r="E6" s="118" t="s">
        <v>39</v>
      </c>
      <c r="F6" s="114" t="s">
        <v>18</v>
      </c>
      <c r="G6" s="114"/>
      <c r="H6" s="114"/>
      <c r="I6" s="114" t="s">
        <v>19</v>
      </c>
      <c r="J6" s="114"/>
      <c r="K6" s="114"/>
      <c r="L6" s="114" t="s">
        <v>20</v>
      </c>
      <c r="M6" s="114"/>
      <c r="N6" s="114"/>
      <c r="O6" s="116" t="s">
        <v>21</v>
      </c>
      <c r="P6" s="114" t="s">
        <v>22</v>
      </c>
    </row>
    <row r="7" spans="1:16" ht="24.95" customHeight="1" x14ac:dyDescent="0.15">
      <c r="A7" s="114"/>
      <c r="B7" s="114"/>
      <c r="C7" s="116"/>
      <c r="D7" s="114"/>
      <c r="E7" s="120"/>
      <c r="F7" s="8" t="s">
        <v>23</v>
      </c>
      <c r="G7" s="8" t="s">
        <v>24</v>
      </c>
      <c r="H7" s="8" t="s">
        <v>25</v>
      </c>
      <c r="I7" s="8" t="s">
        <v>23</v>
      </c>
      <c r="J7" s="8" t="s">
        <v>24</v>
      </c>
      <c r="K7" s="8" t="s">
        <v>25</v>
      </c>
      <c r="L7" s="8" t="s">
        <v>23</v>
      </c>
      <c r="M7" s="8" t="s">
        <v>24</v>
      </c>
      <c r="N7" s="8" t="s">
        <v>25</v>
      </c>
      <c r="O7" s="116"/>
      <c r="P7" s="114"/>
    </row>
    <row r="8" spans="1:16" ht="27.95" customHeight="1" x14ac:dyDescent="0.15">
      <c r="A8" s="30">
        <v>44165</v>
      </c>
      <c r="B8" s="22"/>
      <c r="C8" s="23" t="s">
        <v>34</v>
      </c>
      <c r="D8" s="82" t="s">
        <v>135</v>
      </c>
      <c r="E8" s="65"/>
      <c r="F8" s="23">
        <v>4</v>
      </c>
      <c r="G8" s="20">
        <v>27500</v>
      </c>
      <c r="H8" s="20">
        <f>F8*G8</f>
        <v>110000</v>
      </c>
      <c r="I8" s="66"/>
      <c r="J8" s="20">
        <f>G8</f>
        <v>27500</v>
      </c>
      <c r="K8" s="20">
        <f>I8*J8</f>
        <v>0</v>
      </c>
      <c r="L8" s="23">
        <v>4</v>
      </c>
      <c r="M8" s="60">
        <f>G8</f>
        <v>27500</v>
      </c>
      <c r="N8" s="60">
        <f>H8-K8</f>
        <v>110000</v>
      </c>
      <c r="O8" s="23">
        <v>1</v>
      </c>
      <c r="P8" s="22" t="s">
        <v>89</v>
      </c>
    </row>
    <row r="9" spans="1:16" ht="27.95" customHeight="1" x14ac:dyDescent="0.15">
      <c r="A9" s="30">
        <v>44210</v>
      </c>
      <c r="B9" s="22"/>
      <c r="C9" s="23" t="s">
        <v>34</v>
      </c>
      <c r="D9" s="82" t="s">
        <v>135</v>
      </c>
      <c r="E9" s="65"/>
      <c r="F9" s="23">
        <v>1</v>
      </c>
      <c r="G9" s="20">
        <v>27500</v>
      </c>
      <c r="H9" s="20">
        <f>F9*G9</f>
        <v>27500</v>
      </c>
      <c r="I9" s="66"/>
      <c r="J9" s="20">
        <f>G9</f>
        <v>27500</v>
      </c>
      <c r="K9" s="20">
        <f>I9*J9</f>
        <v>0</v>
      </c>
      <c r="L9" s="23">
        <v>1</v>
      </c>
      <c r="M9" s="60">
        <f>G9</f>
        <v>27500</v>
      </c>
      <c r="N9" s="60">
        <f>H9-K9</f>
        <v>27500</v>
      </c>
      <c r="O9" s="23">
        <v>2</v>
      </c>
      <c r="P9" s="22" t="s">
        <v>134</v>
      </c>
    </row>
    <row r="10" spans="1:16" ht="27.95" customHeight="1" x14ac:dyDescent="0.15">
      <c r="A10" s="67"/>
      <c r="B10" s="31"/>
      <c r="C10" s="9"/>
      <c r="D10" s="17"/>
      <c r="E10" s="13"/>
      <c r="F10" s="9"/>
      <c r="G10" s="14"/>
      <c r="H10" s="14"/>
      <c r="I10" s="9"/>
      <c r="J10" s="9"/>
      <c r="K10" s="9"/>
      <c r="L10" s="9"/>
      <c r="M10" s="43"/>
      <c r="N10" s="43"/>
      <c r="O10" s="9"/>
      <c r="P10" s="13"/>
    </row>
    <row r="11" spans="1:16" ht="27.95" customHeight="1" x14ac:dyDescent="0.15">
      <c r="A11" s="15"/>
      <c r="B11" s="31"/>
      <c r="C11" s="13"/>
      <c r="D11" s="17"/>
      <c r="E11" s="13"/>
      <c r="F11" s="9"/>
      <c r="G11" s="14"/>
      <c r="H11" s="14"/>
      <c r="I11" s="9"/>
      <c r="J11" s="9"/>
      <c r="K11" s="9"/>
      <c r="L11" s="9"/>
      <c r="M11" s="43"/>
      <c r="N11" s="43"/>
      <c r="O11" s="9"/>
      <c r="P11" s="13"/>
    </row>
    <row r="12" spans="1:16" ht="27.95" customHeight="1" x14ac:dyDescent="0.15">
      <c r="A12" s="15"/>
      <c r="B12" s="31"/>
      <c r="C12" s="13"/>
      <c r="D12" s="17"/>
      <c r="E12" s="9"/>
      <c r="F12" s="9"/>
      <c r="G12" s="9"/>
      <c r="H12" s="14"/>
      <c r="I12" s="9"/>
      <c r="J12" s="9"/>
      <c r="K12" s="9"/>
      <c r="L12" s="9"/>
      <c r="M12" s="44"/>
      <c r="N12" s="44"/>
      <c r="O12" s="9"/>
      <c r="P12" s="13"/>
    </row>
    <row r="13" spans="1:16" ht="27.95" customHeight="1" x14ac:dyDescent="0.15">
      <c r="A13" s="15"/>
      <c r="B13" s="31"/>
      <c r="C13" s="13"/>
      <c r="D13" s="17"/>
      <c r="E13" s="13"/>
      <c r="F13" s="9"/>
      <c r="G13" s="14"/>
      <c r="H13" s="14"/>
      <c r="I13" s="9"/>
      <c r="J13" s="9"/>
      <c r="K13" s="9"/>
      <c r="L13" s="9"/>
      <c r="M13" s="43"/>
      <c r="N13" s="43"/>
      <c r="O13" s="9"/>
      <c r="P13" s="13"/>
    </row>
    <row r="14" spans="1:16" ht="27.95" customHeight="1" x14ac:dyDescent="0.15">
      <c r="A14" s="9"/>
      <c r="B14" s="9"/>
      <c r="C14" s="9"/>
      <c r="D14" s="63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</sheetData>
  <mergeCells count="11">
    <mergeCell ref="H4:J4"/>
    <mergeCell ref="F6:H6"/>
    <mergeCell ref="I6:K6"/>
    <mergeCell ref="L6:N6"/>
    <mergeCell ref="O6:O7"/>
    <mergeCell ref="P6:P7"/>
    <mergeCell ref="A6:A7"/>
    <mergeCell ref="B6:B7"/>
    <mergeCell ref="C6:C7"/>
    <mergeCell ref="D6:D7"/>
    <mergeCell ref="E6:E7"/>
  </mergeCells>
  <phoneticPr fontId="23"/>
  <pageMargins left="0.51181102362204722" right="0" top="0.70866141732283472" bottom="0.39370078740157483" header="0" footer="0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12"/>
  <sheetViews>
    <sheetView view="pageBreakPreview" zoomScale="82" zoomScaleNormal="100" zoomScaleSheetLayoutView="82" workbookViewId="0">
      <selection activeCell="N17" sqref="N17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5" max="5" width="10.375" customWidth="1"/>
    <col min="6" max="6" width="4.125" customWidth="1"/>
    <col min="7" max="7" width="9.375" customWidth="1"/>
    <col min="8" max="8" width="10.625" customWidth="1"/>
    <col min="9" max="9" width="4.125" customWidth="1"/>
    <col min="10" max="10" width="9.375" customWidth="1"/>
    <col min="11" max="11" width="10.625" customWidth="1"/>
    <col min="12" max="12" width="4.125" customWidth="1"/>
    <col min="13" max="13" width="9.375" customWidth="1"/>
    <col min="14" max="14" width="10.625" customWidth="1"/>
    <col min="15" max="15" width="4.75" customWidth="1"/>
    <col min="16" max="16" width="20.5" customWidth="1"/>
  </cols>
  <sheetData>
    <row r="1" spans="1:16" ht="24.95" customHeight="1" x14ac:dyDescent="0.2">
      <c r="A1" s="1" t="s">
        <v>11</v>
      </c>
      <c r="G1" s="7" t="s">
        <v>160</v>
      </c>
      <c r="P1" t="s">
        <v>52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70" t="s">
        <v>161</v>
      </c>
      <c r="C3" s="10" t="s">
        <v>7</v>
      </c>
      <c r="G3" s="21"/>
      <c r="H3" s="21"/>
      <c r="I3" s="21"/>
      <c r="J3" s="21"/>
      <c r="K3" s="21"/>
    </row>
    <row r="4" spans="1:16" ht="24" customHeight="1" x14ac:dyDescent="0.15">
      <c r="A4" s="6" t="s">
        <v>13</v>
      </c>
      <c r="B4" s="79" t="s">
        <v>162</v>
      </c>
      <c r="C4" s="16" t="s">
        <v>163</v>
      </c>
      <c r="G4" s="21"/>
      <c r="H4" s="21"/>
      <c r="I4" s="21"/>
      <c r="J4" s="21"/>
      <c r="K4" s="21"/>
    </row>
    <row r="5" spans="1:16" ht="24.95" customHeight="1" x14ac:dyDescent="0.15">
      <c r="O5" s="19" t="s">
        <v>33</v>
      </c>
    </row>
    <row r="6" spans="1:16" ht="24.95" customHeight="1" x14ac:dyDescent="0.15">
      <c r="A6" s="114" t="s">
        <v>14</v>
      </c>
      <c r="B6" s="116" t="s">
        <v>15</v>
      </c>
      <c r="C6" s="116" t="s">
        <v>16</v>
      </c>
      <c r="D6" s="114" t="s">
        <v>17</v>
      </c>
      <c r="E6" s="116" t="s">
        <v>39</v>
      </c>
      <c r="F6" s="114" t="s">
        <v>18</v>
      </c>
      <c r="G6" s="114"/>
      <c r="H6" s="114"/>
      <c r="I6" s="114" t="s">
        <v>19</v>
      </c>
      <c r="J6" s="114"/>
      <c r="K6" s="114"/>
      <c r="L6" s="114" t="s">
        <v>20</v>
      </c>
      <c r="M6" s="114"/>
      <c r="N6" s="114"/>
      <c r="O6" s="116" t="s">
        <v>21</v>
      </c>
      <c r="P6" s="114" t="s">
        <v>22</v>
      </c>
    </row>
    <row r="7" spans="1:16" ht="24.95" customHeight="1" x14ac:dyDescent="0.15">
      <c r="A7" s="114"/>
      <c r="B7" s="114"/>
      <c r="C7" s="116"/>
      <c r="D7" s="114"/>
      <c r="E7" s="114"/>
      <c r="F7" s="8" t="s">
        <v>23</v>
      </c>
      <c r="G7" s="8" t="s">
        <v>24</v>
      </c>
      <c r="H7" s="8" t="s">
        <v>25</v>
      </c>
      <c r="I7" s="8" t="s">
        <v>23</v>
      </c>
      <c r="J7" s="8" t="s">
        <v>24</v>
      </c>
      <c r="K7" s="8" t="s">
        <v>25</v>
      </c>
      <c r="L7" s="8" t="s">
        <v>23</v>
      </c>
      <c r="M7" s="8" t="s">
        <v>24</v>
      </c>
      <c r="N7" s="8" t="s">
        <v>25</v>
      </c>
      <c r="O7" s="116"/>
      <c r="P7" s="114"/>
    </row>
    <row r="8" spans="1:16" ht="27.95" customHeight="1" x14ac:dyDescent="0.15">
      <c r="A8" s="33">
        <v>44681</v>
      </c>
      <c r="B8" s="34"/>
      <c r="C8" s="34" t="s">
        <v>34</v>
      </c>
      <c r="D8" s="69" t="s">
        <v>164</v>
      </c>
      <c r="E8" s="34"/>
      <c r="F8" s="35">
        <v>1</v>
      </c>
      <c r="G8" s="36">
        <v>16500</v>
      </c>
      <c r="H8" s="36">
        <f>F8*G8</f>
        <v>16500</v>
      </c>
      <c r="I8" s="35"/>
      <c r="J8" s="36"/>
      <c r="K8" s="36"/>
      <c r="L8" s="35">
        <f>F8-I8</f>
        <v>1</v>
      </c>
      <c r="M8" s="36">
        <f>G8</f>
        <v>16500</v>
      </c>
      <c r="N8" s="36">
        <f>H8-K8</f>
        <v>16500</v>
      </c>
      <c r="O8" s="35">
        <v>1</v>
      </c>
      <c r="P8" s="34" t="s">
        <v>134</v>
      </c>
    </row>
    <row r="9" spans="1:16" ht="27.95" customHeight="1" x14ac:dyDescent="0.15">
      <c r="A9" s="15"/>
      <c r="B9" s="13"/>
      <c r="C9" s="13"/>
      <c r="D9" s="17"/>
      <c r="E9" s="13"/>
      <c r="F9" s="9"/>
      <c r="G9" s="14"/>
      <c r="H9" s="14"/>
      <c r="I9" s="9"/>
      <c r="J9" s="9"/>
      <c r="K9" s="9"/>
      <c r="L9" s="9"/>
      <c r="M9" s="9"/>
      <c r="N9" s="14"/>
      <c r="O9" s="9"/>
      <c r="P9" s="13"/>
    </row>
    <row r="10" spans="1:16" ht="27.95" customHeight="1" x14ac:dyDescent="0.15">
      <c r="A10" s="15"/>
      <c r="B10" s="13"/>
      <c r="C10" s="13"/>
      <c r="D10" s="17"/>
      <c r="E10" s="13"/>
      <c r="F10" s="9"/>
      <c r="G10" s="14"/>
      <c r="H10" s="14"/>
      <c r="I10" s="9"/>
      <c r="J10" s="9"/>
      <c r="K10" s="9"/>
      <c r="L10" s="9"/>
      <c r="M10" s="9"/>
      <c r="N10" s="14"/>
      <c r="O10" s="9"/>
      <c r="P10" s="13"/>
    </row>
    <row r="11" spans="1:16" ht="27.95" customHeight="1" x14ac:dyDescent="0.15">
      <c r="A11" s="9"/>
      <c r="B11" s="9"/>
      <c r="C11" s="9"/>
      <c r="D11" s="63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ht="27.95" customHeight="1" x14ac:dyDescent="0.15">
      <c r="A12" s="9"/>
      <c r="B12" s="9"/>
      <c r="C12" s="9"/>
      <c r="D12" s="63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</sheetData>
  <mergeCells count="10">
    <mergeCell ref="I6:K6"/>
    <mergeCell ref="L6:N6"/>
    <mergeCell ref="O6:O7"/>
    <mergeCell ref="P6:P7"/>
    <mergeCell ref="A6:A7"/>
    <mergeCell ref="B6:B7"/>
    <mergeCell ref="C6:C7"/>
    <mergeCell ref="D6:D7"/>
    <mergeCell ref="E6:E7"/>
    <mergeCell ref="F6:H6"/>
  </mergeCells>
  <phoneticPr fontId="23"/>
  <pageMargins left="0.51181102362204722" right="0" top="0.70866141732283472" bottom="0.39370078740157483" header="0" footer="0"/>
  <pageSetup paperSize="9" scale="81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3BAC-81D8-4F33-8D14-505DA48CAD32}">
  <dimension ref="A1:P14"/>
  <sheetViews>
    <sheetView zoomScale="84" zoomScaleNormal="84" workbookViewId="0">
      <selection activeCell="L21" sqref="L21"/>
    </sheetView>
  </sheetViews>
  <sheetFormatPr defaultRowHeight="13.5" x14ac:dyDescent="0.15"/>
  <cols>
    <col min="4" max="4" width="29" customWidth="1"/>
    <col min="16" max="16" width="14.625" customWidth="1"/>
  </cols>
  <sheetData>
    <row r="1" spans="1:16" ht="21" x14ac:dyDescent="0.2">
      <c r="A1" s="91" t="s">
        <v>11</v>
      </c>
      <c r="B1" s="92"/>
      <c r="C1" s="92"/>
      <c r="D1" s="92"/>
      <c r="E1" s="92"/>
      <c r="F1" s="92"/>
      <c r="G1" s="123" t="s">
        <v>175</v>
      </c>
      <c r="H1" s="123"/>
      <c r="I1" s="123"/>
      <c r="J1" s="123"/>
      <c r="K1" s="92"/>
      <c r="L1" s="92"/>
      <c r="M1" s="92"/>
      <c r="N1" s="92"/>
      <c r="O1" s="92"/>
      <c r="P1" s="92" t="s">
        <v>176</v>
      </c>
    </row>
    <row r="2" spans="1:16" x14ac:dyDescent="0.15">
      <c r="A2" s="93"/>
      <c r="B2" s="94" t="s">
        <v>5</v>
      </c>
      <c r="C2" s="9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x14ac:dyDescent="0.15">
      <c r="A3" s="5" t="s">
        <v>12</v>
      </c>
      <c r="B3" s="70" t="s">
        <v>3</v>
      </c>
      <c r="C3" s="10" t="s">
        <v>28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22.5" x14ac:dyDescent="0.15">
      <c r="A4" s="6" t="s">
        <v>13</v>
      </c>
      <c r="B4" s="12" t="s">
        <v>8</v>
      </c>
      <c r="C4" s="16" t="s">
        <v>27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6" x14ac:dyDescent="0.1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19" t="s">
        <v>32</v>
      </c>
      <c r="P5" s="92"/>
    </row>
    <row r="6" spans="1:16" x14ac:dyDescent="0.15">
      <c r="A6" s="114" t="s">
        <v>14</v>
      </c>
      <c r="B6" s="116" t="s">
        <v>15</v>
      </c>
      <c r="C6" s="116" t="s">
        <v>16</v>
      </c>
      <c r="D6" s="114" t="s">
        <v>17</v>
      </c>
      <c r="E6" s="116" t="s">
        <v>39</v>
      </c>
      <c r="F6" s="114" t="s">
        <v>18</v>
      </c>
      <c r="G6" s="114"/>
      <c r="H6" s="114"/>
      <c r="I6" s="114" t="s">
        <v>19</v>
      </c>
      <c r="J6" s="114"/>
      <c r="K6" s="114"/>
      <c r="L6" s="114" t="s">
        <v>20</v>
      </c>
      <c r="M6" s="114"/>
      <c r="N6" s="114"/>
      <c r="O6" s="116" t="s">
        <v>21</v>
      </c>
      <c r="P6" s="114" t="s">
        <v>22</v>
      </c>
    </row>
    <row r="7" spans="1:16" x14ac:dyDescent="0.15">
      <c r="A7" s="115"/>
      <c r="B7" s="115"/>
      <c r="C7" s="117"/>
      <c r="D7" s="115"/>
      <c r="E7" s="115"/>
      <c r="F7" s="89" t="s">
        <v>23</v>
      </c>
      <c r="G7" s="89" t="s">
        <v>24</v>
      </c>
      <c r="H7" s="89" t="s">
        <v>25</v>
      </c>
      <c r="I7" s="89" t="s">
        <v>23</v>
      </c>
      <c r="J7" s="89" t="s">
        <v>24</v>
      </c>
      <c r="K7" s="89" t="s">
        <v>25</v>
      </c>
      <c r="L7" s="89" t="s">
        <v>23</v>
      </c>
      <c r="M7" s="89" t="s">
        <v>24</v>
      </c>
      <c r="N7" s="89" t="s">
        <v>25</v>
      </c>
      <c r="O7" s="117"/>
      <c r="P7" s="115"/>
    </row>
    <row r="8" spans="1:16" ht="24" x14ac:dyDescent="0.15">
      <c r="A8" s="96">
        <v>41271</v>
      </c>
      <c r="B8" s="97"/>
      <c r="C8" s="97" t="s">
        <v>29</v>
      </c>
      <c r="D8" s="97" t="s">
        <v>177</v>
      </c>
      <c r="E8" s="97"/>
      <c r="F8" s="98">
        <v>1</v>
      </c>
      <c r="G8" s="99">
        <v>75000</v>
      </c>
      <c r="H8" s="99">
        <f>F8*G8</f>
        <v>75000</v>
      </c>
      <c r="I8" s="98">
        <v>1</v>
      </c>
      <c r="J8" s="98">
        <v>75000</v>
      </c>
      <c r="K8" s="98">
        <f>I8*J8</f>
        <v>75000</v>
      </c>
      <c r="L8" s="98">
        <f>F8-I8</f>
        <v>0</v>
      </c>
      <c r="M8" s="100">
        <v>0</v>
      </c>
      <c r="N8" s="99">
        <f>H8-K8</f>
        <v>0</v>
      </c>
      <c r="O8" s="99">
        <v>1</v>
      </c>
      <c r="P8" s="58" t="s">
        <v>178</v>
      </c>
    </row>
    <row r="9" spans="1:16" x14ac:dyDescent="0.15">
      <c r="A9" s="101">
        <v>41271</v>
      </c>
      <c r="B9" s="102"/>
      <c r="C9" s="102" t="s">
        <v>29</v>
      </c>
      <c r="D9" s="102" t="s">
        <v>177</v>
      </c>
      <c r="E9" s="102"/>
      <c r="F9" s="103">
        <v>1</v>
      </c>
      <c r="G9" s="104">
        <v>75000</v>
      </c>
      <c r="H9" s="104">
        <f>F9*G9</f>
        <v>75000</v>
      </c>
      <c r="I9" s="103"/>
      <c r="J9" s="103"/>
      <c r="K9" s="103"/>
      <c r="L9" s="103">
        <f>F9-I9</f>
        <v>1</v>
      </c>
      <c r="M9" s="90">
        <f>G9</f>
        <v>75000</v>
      </c>
      <c r="N9" s="104">
        <f>H9-K9</f>
        <v>75000</v>
      </c>
      <c r="O9" s="104">
        <v>2</v>
      </c>
      <c r="P9" s="102" t="s">
        <v>179</v>
      </c>
    </row>
    <row r="10" spans="1:16" x14ac:dyDescent="0.15">
      <c r="A10" s="101">
        <v>42779</v>
      </c>
      <c r="B10" s="102"/>
      <c r="C10" s="102" t="s">
        <v>29</v>
      </c>
      <c r="D10" s="102" t="s">
        <v>180</v>
      </c>
      <c r="E10" s="102"/>
      <c r="F10" s="103">
        <v>1</v>
      </c>
      <c r="G10" s="104">
        <v>81000</v>
      </c>
      <c r="H10" s="104">
        <f>F10*G10</f>
        <v>81000</v>
      </c>
      <c r="I10" s="103"/>
      <c r="J10" s="103"/>
      <c r="K10" s="103"/>
      <c r="L10" s="103">
        <v>1</v>
      </c>
      <c r="M10" s="90">
        <v>81000</v>
      </c>
      <c r="N10" s="104">
        <f>H10-K10</f>
        <v>81000</v>
      </c>
      <c r="O10" s="103">
        <v>3</v>
      </c>
      <c r="P10" s="102" t="s">
        <v>181</v>
      </c>
    </row>
    <row r="11" spans="1:16" ht="24" x14ac:dyDescent="0.15">
      <c r="A11" s="101">
        <v>43480</v>
      </c>
      <c r="B11" s="102"/>
      <c r="C11" s="102" t="s">
        <v>29</v>
      </c>
      <c r="D11" s="102" t="s">
        <v>182</v>
      </c>
      <c r="E11" s="103"/>
      <c r="F11" s="103">
        <v>2</v>
      </c>
      <c r="G11" s="104">
        <v>22662</v>
      </c>
      <c r="H11" s="104">
        <f>F11*G11</f>
        <v>45324</v>
      </c>
      <c r="I11" s="103"/>
      <c r="J11" s="103"/>
      <c r="K11" s="103"/>
      <c r="L11" s="103">
        <v>2</v>
      </c>
      <c r="M11" s="90">
        <v>22662</v>
      </c>
      <c r="N11" s="104">
        <f>H11-K11</f>
        <v>45324</v>
      </c>
      <c r="O11" s="103">
        <v>4</v>
      </c>
      <c r="P11" s="17" t="s">
        <v>183</v>
      </c>
    </row>
    <row r="12" spans="1:16" x14ac:dyDescent="0.15">
      <c r="A12" s="101"/>
      <c r="B12" s="102"/>
      <c r="C12" s="102"/>
      <c r="D12" s="102"/>
      <c r="E12" s="103"/>
      <c r="F12" s="103"/>
      <c r="G12" s="104"/>
      <c r="H12" s="104"/>
      <c r="I12" s="103"/>
      <c r="J12" s="103"/>
      <c r="K12" s="103"/>
      <c r="L12" s="103"/>
      <c r="M12" s="90"/>
      <c r="N12" s="103"/>
      <c r="O12" s="103"/>
      <c r="P12" s="102"/>
    </row>
    <row r="13" spans="1:16" x14ac:dyDescent="0.15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90"/>
      <c r="N13" s="103"/>
      <c r="O13" s="103"/>
      <c r="P13" s="103"/>
    </row>
    <row r="14" spans="1:16" x14ac:dyDescent="0.15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90"/>
      <c r="N14" s="103"/>
      <c r="O14" s="103"/>
      <c r="P14" s="103"/>
    </row>
  </sheetData>
  <mergeCells count="11">
    <mergeCell ref="L6:N6"/>
    <mergeCell ref="O6:O7"/>
    <mergeCell ref="P6:P7"/>
    <mergeCell ref="G1:J1"/>
    <mergeCell ref="A6:A7"/>
    <mergeCell ref="B6:B7"/>
    <mergeCell ref="C6:C7"/>
    <mergeCell ref="D6:D7"/>
    <mergeCell ref="E6:E7"/>
    <mergeCell ref="F6:H6"/>
    <mergeCell ref="I6:K6"/>
  </mergeCells>
  <phoneticPr fontId="2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7FF68-44FF-47CD-B3DC-A012B0717AD7}">
  <dimension ref="A1:P16"/>
  <sheetViews>
    <sheetView zoomScale="80" zoomScaleNormal="80" workbookViewId="0">
      <selection activeCell="S15" sqref="S15"/>
    </sheetView>
  </sheetViews>
  <sheetFormatPr defaultRowHeight="13.5" x14ac:dyDescent="0.15"/>
  <cols>
    <col min="4" max="4" width="22.75" customWidth="1"/>
    <col min="16" max="16" width="24.375" customWidth="1"/>
  </cols>
  <sheetData>
    <row r="1" spans="1:16" ht="21" x14ac:dyDescent="0.2">
      <c r="A1" s="91" t="s">
        <v>11</v>
      </c>
      <c r="B1" s="92"/>
      <c r="C1" s="92"/>
      <c r="D1" s="92"/>
      <c r="E1" s="92"/>
      <c r="F1" s="92"/>
      <c r="G1" s="123" t="s">
        <v>175</v>
      </c>
      <c r="H1" s="123"/>
      <c r="I1" s="123"/>
      <c r="J1" s="123"/>
      <c r="K1" s="92"/>
      <c r="L1" s="92"/>
      <c r="M1" s="92"/>
      <c r="N1" s="92"/>
      <c r="O1" s="92"/>
      <c r="P1" s="92" t="s">
        <v>176</v>
      </c>
    </row>
    <row r="2" spans="1:16" x14ac:dyDescent="0.15">
      <c r="A2" s="93"/>
      <c r="B2" s="94" t="s">
        <v>5</v>
      </c>
      <c r="C2" s="9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x14ac:dyDescent="0.15">
      <c r="A3" s="5" t="s">
        <v>12</v>
      </c>
      <c r="B3" s="70" t="s">
        <v>3</v>
      </c>
      <c r="C3" s="10" t="s">
        <v>36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22.5" x14ac:dyDescent="0.15">
      <c r="A4" s="6" t="s">
        <v>13</v>
      </c>
      <c r="B4" s="12" t="s">
        <v>8</v>
      </c>
      <c r="C4" s="16" t="s">
        <v>184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6" x14ac:dyDescent="0.1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19" t="s">
        <v>32</v>
      </c>
      <c r="P5" s="92"/>
    </row>
    <row r="6" spans="1:16" x14ac:dyDescent="0.15">
      <c r="A6" s="114" t="s">
        <v>14</v>
      </c>
      <c r="B6" s="116" t="s">
        <v>15</v>
      </c>
      <c r="C6" s="116" t="s">
        <v>16</v>
      </c>
      <c r="D6" s="114" t="s">
        <v>17</v>
      </c>
      <c r="E6" s="116" t="s">
        <v>39</v>
      </c>
      <c r="F6" s="114" t="s">
        <v>18</v>
      </c>
      <c r="G6" s="114"/>
      <c r="H6" s="114"/>
      <c r="I6" s="114" t="s">
        <v>19</v>
      </c>
      <c r="J6" s="114"/>
      <c r="K6" s="114"/>
      <c r="L6" s="114" t="s">
        <v>20</v>
      </c>
      <c r="M6" s="114"/>
      <c r="N6" s="114"/>
      <c r="O6" s="116" t="s">
        <v>21</v>
      </c>
      <c r="P6" s="114" t="s">
        <v>22</v>
      </c>
    </row>
    <row r="7" spans="1:16" x14ac:dyDescent="0.15">
      <c r="A7" s="114"/>
      <c r="B7" s="114"/>
      <c r="C7" s="116"/>
      <c r="D7" s="114"/>
      <c r="E7" s="114"/>
      <c r="F7" s="89" t="s">
        <v>23</v>
      </c>
      <c r="G7" s="89" t="s">
        <v>24</v>
      </c>
      <c r="H7" s="89" t="s">
        <v>25</v>
      </c>
      <c r="I7" s="89" t="s">
        <v>23</v>
      </c>
      <c r="J7" s="89" t="s">
        <v>24</v>
      </c>
      <c r="K7" s="89" t="s">
        <v>25</v>
      </c>
      <c r="L7" s="89" t="s">
        <v>23</v>
      </c>
      <c r="M7" s="89" t="s">
        <v>24</v>
      </c>
      <c r="N7" s="89" t="s">
        <v>25</v>
      </c>
      <c r="O7" s="116"/>
      <c r="P7" s="114"/>
    </row>
    <row r="8" spans="1:16" x14ac:dyDescent="0.15">
      <c r="A8" s="101">
        <v>40626</v>
      </c>
      <c r="B8" s="102"/>
      <c r="C8" s="102" t="s">
        <v>42</v>
      </c>
      <c r="D8" s="102" t="s">
        <v>185</v>
      </c>
      <c r="E8" s="102"/>
      <c r="F8" s="103">
        <v>1</v>
      </c>
      <c r="G8" s="104">
        <v>49980</v>
      </c>
      <c r="H8" s="104">
        <f t="shared" ref="H8:H15" si="0">G8*F8</f>
        <v>49980</v>
      </c>
      <c r="I8" s="103"/>
      <c r="J8" s="104"/>
      <c r="K8" s="104"/>
      <c r="L8" s="103">
        <f t="shared" ref="L8:L15" si="1">F8-I8</f>
        <v>1</v>
      </c>
      <c r="M8" s="103">
        <v>49980</v>
      </c>
      <c r="N8" s="104">
        <f>M8*L8</f>
        <v>49980</v>
      </c>
      <c r="O8" s="105">
        <v>1</v>
      </c>
      <c r="P8" s="102" t="s">
        <v>186</v>
      </c>
    </row>
    <row r="9" spans="1:16" x14ac:dyDescent="0.15">
      <c r="A9" s="101">
        <v>41876</v>
      </c>
      <c r="B9" s="102"/>
      <c r="C9" s="102" t="s">
        <v>42</v>
      </c>
      <c r="D9" s="102" t="s">
        <v>187</v>
      </c>
      <c r="E9" s="102"/>
      <c r="F9" s="103">
        <v>1</v>
      </c>
      <c r="G9" s="104">
        <v>25380</v>
      </c>
      <c r="H9" s="104">
        <f t="shared" si="0"/>
        <v>25380</v>
      </c>
      <c r="I9" s="103"/>
      <c r="J9" s="104"/>
      <c r="K9" s="104"/>
      <c r="L9" s="103">
        <f t="shared" si="1"/>
        <v>1</v>
      </c>
      <c r="M9" s="103">
        <v>25380</v>
      </c>
      <c r="N9" s="104">
        <v>25380</v>
      </c>
      <c r="O9" s="105">
        <v>2</v>
      </c>
      <c r="P9" s="102" t="s">
        <v>188</v>
      </c>
    </row>
    <row r="10" spans="1:16" ht="39.75" customHeight="1" x14ac:dyDescent="0.15">
      <c r="A10" s="101">
        <v>42460</v>
      </c>
      <c r="B10" s="102"/>
      <c r="C10" s="102" t="s">
        <v>42</v>
      </c>
      <c r="D10" s="17" t="s">
        <v>189</v>
      </c>
      <c r="E10" s="102"/>
      <c r="F10" s="103">
        <v>1</v>
      </c>
      <c r="G10" s="104">
        <v>38880</v>
      </c>
      <c r="H10" s="104">
        <f t="shared" si="0"/>
        <v>38880</v>
      </c>
      <c r="I10" s="103"/>
      <c r="J10" s="103"/>
      <c r="K10" s="103"/>
      <c r="L10" s="103">
        <f t="shared" si="1"/>
        <v>1</v>
      </c>
      <c r="M10" s="104">
        <f t="shared" ref="M10:N15" si="2">G10</f>
        <v>38880</v>
      </c>
      <c r="N10" s="104">
        <f t="shared" si="2"/>
        <v>38880</v>
      </c>
      <c r="O10" s="103">
        <v>3</v>
      </c>
      <c r="P10" s="102" t="s">
        <v>190</v>
      </c>
    </row>
    <row r="11" spans="1:16" ht="42.75" customHeight="1" x14ac:dyDescent="0.15">
      <c r="A11" s="101">
        <v>42460</v>
      </c>
      <c r="B11" s="102"/>
      <c r="C11" s="102" t="s">
        <v>42</v>
      </c>
      <c r="D11" s="17" t="s">
        <v>191</v>
      </c>
      <c r="E11" s="102"/>
      <c r="F11" s="103">
        <v>1</v>
      </c>
      <c r="G11" s="104">
        <v>28836</v>
      </c>
      <c r="H11" s="104">
        <f t="shared" si="0"/>
        <v>28836</v>
      </c>
      <c r="I11" s="103"/>
      <c r="J11" s="103"/>
      <c r="K11" s="103"/>
      <c r="L11" s="103">
        <f t="shared" si="1"/>
        <v>1</v>
      </c>
      <c r="M11" s="104">
        <f t="shared" si="2"/>
        <v>28836</v>
      </c>
      <c r="N11" s="104">
        <f t="shared" si="2"/>
        <v>28836</v>
      </c>
      <c r="O11" s="103">
        <v>4</v>
      </c>
      <c r="P11" s="102" t="s">
        <v>190</v>
      </c>
    </row>
    <row r="12" spans="1:16" ht="44.25" customHeight="1" x14ac:dyDescent="0.15">
      <c r="A12" s="106">
        <v>42460</v>
      </c>
      <c r="B12" s="103"/>
      <c r="C12" s="102" t="s">
        <v>42</v>
      </c>
      <c r="D12" s="17" t="s">
        <v>192</v>
      </c>
      <c r="E12" s="103"/>
      <c r="F12" s="103">
        <v>1</v>
      </c>
      <c r="G12" s="104">
        <v>14040</v>
      </c>
      <c r="H12" s="104">
        <f t="shared" si="0"/>
        <v>14040</v>
      </c>
      <c r="I12" s="103"/>
      <c r="J12" s="103"/>
      <c r="K12" s="103"/>
      <c r="L12" s="103">
        <f t="shared" si="1"/>
        <v>1</v>
      </c>
      <c r="M12" s="104">
        <f t="shared" si="2"/>
        <v>14040</v>
      </c>
      <c r="N12" s="104">
        <f t="shared" si="2"/>
        <v>14040</v>
      </c>
      <c r="O12" s="103">
        <v>5</v>
      </c>
      <c r="P12" s="102" t="s">
        <v>190</v>
      </c>
    </row>
    <row r="13" spans="1:16" ht="38.25" customHeight="1" x14ac:dyDescent="0.15">
      <c r="A13" s="106">
        <v>43480</v>
      </c>
      <c r="B13" s="103"/>
      <c r="C13" s="102" t="s">
        <v>42</v>
      </c>
      <c r="D13" s="17" t="s">
        <v>193</v>
      </c>
      <c r="E13" s="103"/>
      <c r="F13" s="103">
        <v>20</v>
      </c>
      <c r="G13" s="104">
        <v>39708</v>
      </c>
      <c r="H13" s="104">
        <f t="shared" si="0"/>
        <v>794160</v>
      </c>
      <c r="I13" s="103"/>
      <c r="J13" s="103"/>
      <c r="K13" s="103"/>
      <c r="L13" s="103">
        <f t="shared" si="1"/>
        <v>20</v>
      </c>
      <c r="M13" s="104">
        <v>39708</v>
      </c>
      <c r="N13" s="104">
        <f t="shared" si="2"/>
        <v>794160</v>
      </c>
      <c r="O13" s="105">
        <v>6</v>
      </c>
      <c r="P13" s="17" t="s">
        <v>183</v>
      </c>
    </row>
    <row r="14" spans="1:16" ht="29.25" customHeight="1" x14ac:dyDescent="0.15">
      <c r="A14" s="106">
        <v>43480</v>
      </c>
      <c r="B14" s="103"/>
      <c r="C14" s="102" t="s">
        <v>42</v>
      </c>
      <c r="D14" s="17" t="s">
        <v>194</v>
      </c>
      <c r="E14" s="103"/>
      <c r="F14" s="103">
        <v>60</v>
      </c>
      <c r="G14" s="104">
        <v>6012</v>
      </c>
      <c r="H14" s="104">
        <f t="shared" si="0"/>
        <v>360720</v>
      </c>
      <c r="I14" s="103"/>
      <c r="J14" s="103"/>
      <c r="K14" s="103"/>
      <c r="L14" s="103">
        <f t="shared" si="1"/>
        <v>60</v>
      </c>
      <c r="M14" s="104">
        <v>6012</v>
      </c>
      <c r="N14" s="104">
        <f t="shared" si="2"/>
        <v>360720</v>
      </c>
      <c r="O14" s="105">
        <v>7</v>
      </c>
      <c r="P14" s="17" t="s">
        <v>183</v>
      </c>
    </row>
    <row r="15" spans="1:16" ht="39.75" customHeight="1" x14ac:dyDescent="0.15">
      <c r="A15" s="106">
        <v>43906</v>
      </c>
      <c r="B15" s="103"/>
      <c r="C15" s="102" t="s">
        <v>42</v>
      </c>
      <c r="D15" s="17" t="s">
        <v>195</v>
      </c>
      <c r="E15" s="103"/>
      <c r="F15" s="103">
        <v>7</v>
      </c>
      <c r="G15" s="104">
        <v>14080</v>
      </c>
      <c r="H15" s="104">
        <f t="shared" si="0"/>
        <v>98560</v>
      </c>
      <c r="I15" s="103"/>
      <c r="J15" s="103"/>
      <c r="K15" s="103"/>
      <c r="L15" s="103">
        <f t="shared" si="1"/>
        <v>7</v>
      </c>
      <c r="M15" s="104">
        <v>14080</v>
      </c>
      <c r="N15" s="104">
        <f t="shared" si="2"/>
        <v>98560</v>
      </c>
      <c r="O15" s="105">
        <v>8</v>
      </c>
      <c r="P15" s="102" t="s">
        <v>196</v>
      </c>
    </row>
    <row r="16" spans="1:16" x14ac:dyDescent="0.15">
      <c r="A16" s="101"/>
      <c r="B16" s="102"/>
      <c r="C16" s="102"/>
      <c r="D16" s="102"/>
      <c r="E16" s="102"/>
      <c r="F16" s="103"/>
      <c r="G16" s="104"/>
      <c r="H16" s="104"/>
      <c r="I16" s="103"/>
      <c r="J16" s="104"/>
      <c r="K16" s="104"/>
      <c r="L16" s="103"/>
      <c r="M16" s="103"/>
      <c r="N16" s="104"/>
      <c r="O16" s="105"/>
      <c r="P16" s="102"/>
    </row>
  </sheetData>
  <mergeCells count="11">
    <mergeCell ref="L6:N6"/>
    <mergeCell ref="O6:O7"/>
    <mergeCell ref="P6:P7"/>
    <mergeCell ref="G1:J1"/>
    <mergeCell ref="A6:A7"/>
    <mergeCell ref="B6:B7"/>
    <mergeCell ref="C6:C7"/>
    <mergeCell ref="D6:D7"/>
    <mergeCell ref="E6:E7"/>
    <mergeCell ref="F6:H6"/>
    <mergeCell ref="I6:K6"/>
  </mergeCells>
  <phoneticPr fontId="23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9DD4D-5565-402C-8D6F-81758CA2C82C}">
  <dimension ref="A1:P15"/>
  <sheetViews>
    <sheetView zoomScale="84" zoomScaleNormal="84" workbookViewId="0">
      <selection activeCell="E21" sqref="E21"/>
    </sheetView>
  </sheetViews>
  <sheetFormatPr defaultRowHeight="13.5" x14ac:dyDescent="0.15"/>
  <cols>
    <col min="4" max="4" width="29.75" customWidth="1"/>
    <col min="5" max="5" width="14.75" customWidth="1"/>
    <col min="16" max="16" width="19.5" customWidth="1"/>
  </cols>
  <sheetData>
    <row r="1" spans="1:16" ht="21" x14ac:dyDescent="0.2">
      <c r="A1" s="91" t="s">
        <v>11</v>
      </c>
      <c r="B1" s="92"/>
      <c r="C1" s="92"/>
      <c r="D1" s="92"/>
      <c r="E1" s="92"/>
      <c r="F1" s="92"/>
      <c r="G1" s="123" t="s">
        <v>175</v>
      </c>
      <c r="H1" s="123"/>
      <c r="I1" s="123"/>
      <c r="J1" s="123"/>
      <c r="K1" s="92"/>
      <c r="L1" s="92"/>
      <c r="M1" s="92"/>
      <c r="N1" s="92"/>
      <c r="O1" s="92"/>
      <c r="P1" s="92" t="s">
        <v>176</v>
      </c>
    </row>
    <row r="2" spans="1:16" x14ac:dyDescent="0.15">
      <c r="A2" s="93"/>
      <c r="B2" s="94" t="s">
        <v>5</v>
      </c>
      <c r="C2" s="9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x14ac:dyDescent="0.15">
      <c r="A3" s="5" t="s">
        <v>12</v>
      </c>
      <c r="B3" s="70" t="s">
        <v>53</v>
      </c>
      <c r="C3" s="10" t="s">
        <v>7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8" x14ac:dyDescent="0.15">
      <c r="A4" s="6" t="s">
        <v>13</v>
      </c>
      <c r="B4" s="41" t="s">
        <v>54</v>
      </c>
      <c r="C4" s="18" t="s">
        <v>197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6" x14ac:dyDescent="0.1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19" t="s">
        <v>32</v>
      </c>
      <c r="P5" s="92"/>
    </row>
    <row r="6" spans="1:16" x14ac:dyDescent="0.15">
      <c r="A6" s="114" t="s">
        <v>14</v>
      </c>
      <c r="B6" s="116" t="s">
        <v>15</v>
      </c>
      <c r="C6" s="116" t="s">
        <v>16</v>
      </c>
      <c r="D6" s="114" t="s">
        <v>17</v>
      </c>
      <c r="E6" s="116" t="s">
        <v>39</v>
      </c>
      <c r="F6" s="114" t="s">
        <v>18</v>
      </c>
      <c r="G6" s="114"/>
      <c r="H6" s="114"/>
      <c r="I6" s="114" t="s">
        <v>19</v>
      </c>
      <c r="J6" s="114"/>
      <c r="K6" s="114"/>
      <c r="L6" s="114" t="s">
        <v>20</v>
      </c>
      <c r="M6" s="114"/>
      <c r="N6" s="114"/>
      <c r="O6" s="116" t="s">
        <v>21</v>
      </c>
      <c r="P6" s="114" t="s">
        <v>22</v>
      </c>
    </row>
    <row r="7" spans="1:16" x14ac:dyDescent="0.15">
      <c r="A7" s="115"/>
      <c r="B7" s="115"/>
      <c r="C7" s="117"/>
      <c r="D7" s="115"/>
      <c r="E7" s="115"/>
      <c r="F7" s="89" t="s">
        <v>23</v>
      </c>
      <c r="G7" s="89" t="s">
        <v>24</v>
      </c>
      <c r="H7" s="89" t="s">
        <v>25</v>
      </c>
      <c r="I7" s="89" t="s">
        <v>23</v>
      </c>
      <c r="J7" s="89" t="s">
        <v>24</v>
      </c>
      <c r="K7" s="89" t="s">
        <v>25</v>
      </c>
      <c r="L7" s="89" t="s">
        <v>23</v>
      </c>
      <c r="M7" s="89" t="s">
        <v>24</v>
      </c>
      <c r="N7" s="89" t="s">
        <v>25</v>
      </c>
      <c r="O7" s="117"/>
      <c r="P7" s="115"/>
    </row>
    <row r="8" spans="1:16" x14ac:dyDescent="0.15">
      <c r="A8" s="106">
        <v>40471</v>
      </c>
      <c r="B8" s="103"/>
      <c r="C8" s="103" t="s">
        <v>29</v>
      </c>
      <c r="D8" s="103" t="s">
        <v>198</v>
      </c>
      <c r="E8" s="103"/>
      <c r="F8" s="103">
        <v>1</v>
      </c>
      <c r="G8" s="90">
        <v>33200</v>
      </c>
      <c r="H8" s="90">
        <f>G8*F8</f>
        <v>33200</v>
      </c>
      <c r="I8" s="90"/>
      <c r="J8" s="90"/>
      <c r="K8" s="90"/>
      <c r="L8" s="90">
        <v>1</v>
      </c>
      <c r="M8" s="90">
        <v>33200</v>
      </c>
      <c r="N8" s="90">
        <f>M8*L8</f>
        <v>33200</v>
      </c>
      <c r="O8" s="103">
        <v>1</v>
      </c>
      <c r="P8" s="103" t="s">
        <v>179</v>
      </c>
    </row>
    <row r="9" spans="1:16" x14ac:dyDescent="0.15">
      <c r="A9" s="107">
        <v>40626</v>
      </c>
      <c r="B9" s="108"/>
      <c r="C9" s="108" t="s">
        <v>29</v>
      </c>
      <c r="D9" s="108" t="s">
        <v>199</v>
      </c>
      <c r="E9" s="108"/>
      <c r="F9" s="108">
        <v>1</v>
      </c>
      <c r="G9" s="109">
        <v>39900</v>
      </c>
      <c r="H9" s="109">
        <f>G9*F9</f>
        <v>39900</v>
      </c>
      <c r="I9" s="109"/>
      <c r="J9" s="109"/>
      <c r="K9" s="109"/>
      <c r="L9" s="109">
        <v>0</v>
      </c>
      <c r="M9" s="109">
        <v>0</v>
      </c>
      <c r="N9" s="109">
        <v>0</v>
      </c>
      <c r="O9" s="108">
        <v>2</v>
      </c>
      <c r="P9" s="108" t="s">
        <v>200</v>
      </c>
    </row>
    <row r="10" spans="1:16" x14ac:dyDescent="0.15">
      <c r="A10" s="110">
        <v>40928</v>
      </c>
      <c r="B10" s="108"/>
      <c r="C10" s="108" t="s">
        <v>29</v>
      </c>
      <c r="D10" s="108" t="s">
        <v>201</v>
      </c>
      <c r="E10" s="108"/>
      <c r="F10" s="108">
        <v>1</v>
      </c>
      <c r="G10" s="108">
        <v>43000</v>
      </c>
      <c r="H10" s="111">
        <f>F10*G10*1.05</f>
        <v>45150</v>
      </c>
      <c r="I10" s="108"/>
      <c r="J10" s="108"/>
      <c r="K10" s="108"/>
      <c r="L10" s="108">
        <v>0</v>
      </c>
      <c r="M10" s="108">
        <v>0</v>
      </c>
      <c r="N10" s="111">
        <v>0</v>
      </c>
      <c r="O10" s="108">
        <v>3</v>
      </c>
      <c r="P10" s="112" t="s">
        <v>179</v>
      </c>
    </row>
    <row r="11" spans="1:16" x14ac:dyDescent="0.15">
      <c r="A11" s="113">
        <v>40989</v>
      </c>
      <c r="B11" s="103"/>
      <c r="C11" s="103" t="s">
        <v>29</v>
      </c>
      <c r="D11" s="103" t="s">
        <v>202</v>
      </c>
      <c r="E11" s="103"/>
      <c r="F11" s="103">
        <v>1</v>
      </c>
      <c r="G11" s="103">
        <v>89900</v>
      </c>
      <c r="H11" s="104">
        <f>F11*G11*1.05</f>
        <v>94395</v>
      </c>
      <c r="I11" s="103"/>
      <c r="J11" s="103"/>
      <c r="K11" s="103"/>
      <c r="L11" s="103">
        <f>F11-I11</f>
        <v>1</v>
      </c>
      <c r="M11" s="103">
        <f>G11</f>
        <v>89900</v>
      </c>
      <c r="N11" s="104">
        <f>H11-K11*1.05</f>
        <v>94395</v>
      </c>
      <c r="O11" s="103">
        <v>4</v>
      </c>
      <c r="P11" s="102" t="s">
        <v>179</v>
      </c>
    </row>
    <row r="12" spans="1:16" x14ac:dyDescent="0.15">
      <c r="A12" s="113">
        <v>40989</v>
      </c>
      <c r="B12" s="103"/>
      <c r="C12" s="103" t="s">
        <v>29</v>
      </c>
      <c r="D12" s="103" t="s">
        <v>203</v>
      </c>
      <c r="E12" s="103"/>
      <c r="F12" s="103">
        <v>1</v>
      </c>
      <c r="G12" s="103">
        <v>26300</v>
      </c>
      <c r="H12" s="104">
        <f>F12*G12*1.05</f>
        <v>27615</v>
      </c>
      <c r="I12" s="103"/>
      <c r="J12" s="103"/>
      <c r="K12" s="103"/>
      <c r="L12" s="103">
        <f>F12-I12</f>
        <v>1</v>
      </c>
      <c r="M12" s="103">
        <f>G12</f>
        <v>26300</v>
      </c>
      <c r="N12" s="104">
        <f>H12-K12*1.05</f>
        <v>27615</v>
      </c>
      <c r="O12" s="103">
        <v>5</v>
      </c>
      <c r="P12" s="102" t="s">
        <v>200</v>
      </c>
    </row>
    <row r="13" spans="1:16" x14ac:dyDescent="0.15">
      <c r="A13" s="113">
        <v>41432</v>
      </c>
      <c r="B13" s="103"/>
      <c r="C13" s="103" t="s">
        <v>29</v>
      </c>
      <c r="D13" s="103" t="s">
        <v>57</v>
      </c>
      <c r="E13" s="103"/>
      <c r="F13" s="103">
        <v>1</v>
      </c>
      <c r="G13" s="103">
        <v>61800</v>
      </c>
      <c r="H13" s="104">
        <f>F13*G13*1.05</f>
        <v>64890</v>
      </c>
      <c r="I13" s="103"/>
      <c r="J13" s="103"/>
      <c r="K13" s="103"/>
      <c r="L13" s="103">
        <f>F13-I13</f>
        <v>1</v>
      </c>
      <c r="M13" s="103">
        <f>G13</f>
        <v>61800</v>
      </c>
      <c r="N13" s="104">
        <f>H13-K13</f>
        <v>64890</v>
      </c>
      <c r="O13" s="103">
        <v>6</v>
      </c>
      <c r="P13" s="102" t="s">
        <v>179</v>
      </c>
    </row>
    <row r="14" spans="1:16" x14ac:dyDescent="0.15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</row>
    <row r="15" spans="1:16" x14ac:dyDescent="0.1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</row>
  </sheetData>
  <mergeCells count="11">
    <mergeCell ref="L6:N6"/>
    <mergeCell ref="O6:O7"/>
    <mergeCell ref="P6:P7"/>
    <mergeCell ref="G1:J1"/>
    <mergeCell ref="A6:A7"/>
    <mergeCell ref="B6:B7"/>
    <mergeCell ref="C6:C7"/>
    <mergeCell ref="D6:D7"/>
    <mergeCell ref="E6:E7"/>
    <mergeCell ref="F6:H6"/>
    <mergeCell ref="I6:K6"/>
  </mergeCells>
  <phoneticPr fontId="23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1BFB-78D8-4E5C-8659-6E56F0A76434}">
  <dimension ref="A1:P13"/>
  <sheetViews>
    <sheetView zoomScale="93" zoomScaleNormal="93" workbookViewId="0">
      <selection activeCell="M19" sqref="M19"/>
    </sheetView>
  </sheetViews>
  <sheetFormatPr defaultRowHeight="13.5" x14ac:dyDescent="0.15"/>
  <cols>
    <col min="4" max="4" width="22.375" customWidth="1"/>
    <col min="16" max="16" width="15.375" customWidth="1"/>
  </cols>
  <sheetData>
    <row r="1" spans="1:16" ht="21" x14ac:dyDescent="0.2">
      <c r="A1" s="91" t="s">
        <v>11</v>
      </c>
      <c r="B1" s="92"/>
      <c r="C1" s="92"/>
      <c r="D1" s="92"/>
      <c r="E1" s="92"/>
      <c r="F1" s="92"/>
      <c r="G1" s="123" t="s">
        <v>175</v>
      </c>
      <c r="H1" s="123"/>
      <c r="I1" s="123"/>
      <c r="J1" s="123"/>
      <c r="K1" s="92"/>
      <c r="L1" s="92"/>
      <c r="M1" s="92"/>
      <c r="N1" s="92"/>
      <c r="O1" s="92"/>
      <c r="P1" s="92" t="s">
        <v>176</v>
      </c>
    </row>
    <row r="2" spans="1:16" x14ac:dyDescent="0.15">
      <c r="A2" s="93"/>
      <c r="B2" s="94" t="s">
        <v>5</v>
      </c>
      <c r="C2" s="9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x14ac:dyDescent="0.15">
      <c r="A3" s="5" t="s">
        <v>12</v>
      </c>
      <c r="B3" s="70" t="s">
        <v>53</v>
      </c>
      <c r="C3" s="10" t="s">
        <v>204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8" x14ac:dyDescent="0.15">
      <c r="A4" s="6" t="s">
        <v>13</v>
      </c>
      <c r="B4" s="41" t="s">
        <v>54</v>
      </c>
      <c r="C4" s="18" t="s">
        <v>205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6" x14ac:dyDescent="0.1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19" t="s">
        <v>32</v>
      </c>
      <c r="P5" s="92"/>
    </row>
    <row r="6" spans="1:16" x14ac:dyDescent="0.15">
      <c r="A6" s="114" t="s">
        <v>14</v>
      </c>
      <c r="B6" s="116" t="s">
        <v>15</v>
      </c>
      <c r="C6" s="116" t="s">
        <v>16</v>
      </c>
      <c r="D6" s="114" t="s">
        <v>17</v>
      </c>
      <c r="E6" s="116" t="s">
        <v>39</v>
      </c>
      <c r="F6" s="114" t="s">
        <v>18</v>
      </c>
      <c r="G6" s="114"/>
      <c r="H6" s="114"/>
      <c r="I6" s="114" t="s">
        <v>19</v>
      </c>
      <c r="J6" s="114"/>
      <c r="K6" s="114"/>
      <c r="L6" s="114" t="s">
        <v>20</v>
      </c>
      <c r="M6" s="114"/>
      <c r="N6" s="114"/>
      <c r="O6" s="116" t="s">
        <v>21</v>
      </c>
      <c r="P6" s="114" t="s">
        <v>22</v>
      </c>
    </row>
    <row r="7" spans="1:16" x14ac:dyDescent="0.15">
      <c r="A7" s="115"/>
      <c r="B7" s="115"/>
      <c r="C7" s="117"/>
      <c r="D7" s="115"/>
      <c r="E7" s="115"/>
      <c r="F7" s="89" t="s">
        <v>23</v>
      </c>
      <c r="G7" s="89" t="s">
        <v>24</v>
      </c>
      <c r="H7" s="89" t="s">
        <v>25</v>
      </c>
      <c r="I7" s="89" t="s">
        <v>23</v>
      </c>
      <c r="J7" s="89" t="s">
        <v>24</v>
      </c>
      <c r="K7" s="89" t="s">
        <v>25</v>
      </c>
      <c r="L7" s="89" t="s">
        <v>23</v>
      </c>
      <c r="M7" s="89" t="s">
        <v>24</v>
      </c>
      <c r="N7" s="89" t="s">
        <v>25</v>
      </c>
      <c r="O7" s="117"/>
      <c r="P7" s="115"/>
    </row>
    <row r="8" spans="1:16" ht="30.75" customHeight="1" x14ac:dyDescent="0.15">
      <c r="A8" s="101">
        <v>42460</v>
      </c>
      <c r="B8" s="102"/>
      <c r="C8" s="102" t="s">
        <v>42</v>
      </c>
      <c r="D8" s="17" t="s">
        <v>206</v>
      </c>
      <c r="E8" s="102"/>
      <c r="F8" s="103">
        <v>1</v>
      </c>
      <c r="G8" s="104">
        <v>93600</v>
      </c>
      <c r="H8" s="104">
        <v>93600</v>
      </c>
      <c r="I8" s="103"/>
      <c r="J8" s="103"/>
      <c r="K8" s="103"/>
      <c r="L8" s="103">
        <f>F8-I8</f>
        <v>1</v>
      </c>
      <c r="M8" s="104">
        <f>G8</f>
        <v>93600</v>
      </c>
      <c r="N8" s="104">
        <f>H8</f>
        <v>93600</v>
      </c>
      <c r="O8" s="103">
        <v>1</v>
      </c>
      <c r="P8" s="102" t="s">
        <v>190</v>
      </c>
    </row>
    <row r="9" spans="1:16" ht="31.5" customHeight="1" x14ac:dyDescent="0.15">
      <c r="A9" s="113">
        <v>44895</v>
      </c>
      <c r="B9" s="103"/>
      <c r="C9" s="102" t="s">
        <v>42</v>
      </c>
      <c r="D9" s="63" t="s">
        <v>207</v>
      </c>
      <c r="E9" s="103"/>
      <c r="F9" s="103">
        <v>1</v>
      </c>
      <c r="G9" s="104">
        <v>49800</v>
      </c>
      <c r="H9" s="104">
        <v>49800</v>
      </c>
      <c r="I9" s="103"/>
      <c r="J9" s="103"/>
      <c r="K9" s="103"/>
      <c r="L9" s="103">
        <v>1</v>
      </c>
      <c r="M9" s="104">
        <f>G9</f>
        <v>49800</v>
      </c>
      <c r="N9" s="104">
        <f>H9</f>
        <v>49800</v>
      </c>
      <c r="O9" s="103">
        <v>2</v>
      </c>
      <c r="P9" s="103" t="s">
        <v>89</v>
      </c>
    </row>
    <row r="10" spans="1:16" x14ac:dyDescent="0.15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</row>
    <row r="11" spans="1:16" x14ac:dyDescent="0.15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</row>
    <row r="12" spans="1:16" x14ac:dyDescent="0.15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</row>
    <row r="13" spans="1:16" x14ac:dyDescent="0.15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</row>
  </sheetData>
  <mergeCells count="11">
    <mergeCell ref="L6:N6"/>
    <mergeCell ref="O6:O7"/>
    <mergeCell ref="P6:P7"/>
    <mergeCell ref="G1:J1"/>
    <mergeCell ref="A6:A7"/>
    <mergeCell ref="B6:B7"/>
    <mergeCell ref="C6:C7"/>
    <mergeCell ref="D6:D7"/>
    <mergeCell ref="E6:E7"/>
    <mergeCell ref="F6:H6"/>
    <mergeCell ref="I6:K6"/>
  </mergeCells>
  <phoneticPr fontId="2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view="pageBreakPreview" zoomScale="82" zoomScaleNormal="100" zoomScaleSheetLayoutView="82" workbookViewId="0">
      <selection activeCell="N17" sqref="N17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5" max="5" width="10.375" customWidth="1"/>
    <col min="6" max="6" width="4.125" customWidth="1"/>
    <col min="7" max="7" width="9.375" customWidth="1"/>
    <col min="8" max="8" width="10.625" customWidth="1"/>
    <col min="9" max="9" width="4.125" customWidth="1"/>
    <col min="10" max="10" width="9.375" customWidth="1"/>
    <col min="11" max="11" width="10.625" customWidth="1"/>
    <col min="12" max="12" width="4.125" customWidth="1"/>
    <col min="13" max="13" width="9.375" customWidth="1"/>
    <col min="14" max="14" width="10.625" customWidth="1"/>
    <col min="15" max="15" width="4.75" customWidth="1"/>
    <col min="16" max="16" width="20.5" customWidth="1"/>
  </cols>
  <sheetData>
    <row r="1" spans="1:16" ht="24.95" customHeight="1" x14ac:dyDescent="0.2">
      <c r="A1" s="1" t="s">
        <v>0</v>
      </c>
      <c r="G1" s="7" t="s">
        <v>51</v>
      </c>
      <c r="P1" t="s">
        <v>52</v>
      </c>
    </row>
    <row r="2" spans="1:16" ht="20.100000000000001" customHeight="1" x14ac:dyDescent="0.15">
      <c r="A2" s="2"/>
      <c r="B2" s="3" t="s">
        <v>6</v>
      </c>
      <c r="C2" s="4"/>
    </row>
    <row r="3" spans="1:16" ht="20.100000000000001" customHeight="1" x14ac:dyDescent="0.15">
      <c r="A3" s="5" t="s">
        <v>1</v>
      </c>
      <c r="B3" s="11" t="s">
        <v>4</v>
      </c>
      <c r="C3" s="10" t="s">
        <v>7</v>
      </c>
      <c r="G3" s="21"/>
      <c r="H3" s="21"/>
      <c r="I3" s="21"/>
      <c r="J3" s="21"/>
      <c r="K3" s="21"/>
    </row>
    <row r="4" spans="1:16" ht="24" customHeight="1" x14ac:dyDescent="0.15">
      <c r="A4" s="6" t="s">
        <v>2</v>
      </c>
      <c r="B4" s="12" t="s">
        <v>9</v>
      </c>
      <c r="C4" s="16" t="s">
        <v>10</v>
      </c>
      <c r="G4" s="21"/>
      <c r="H4" s="21"/>
      <c r="I4" s="21"/>
      <c r="J4" s="21"/>
      <c r="K4" s="21"/>
    </row>
    <row r="5" spans="1:16" ht="24.95" customHeight="1" x14ac:dyDescent="0.15">
      <c r="O5" s="19" t="s">
        <v>32</v>
      </c>
    </row>
    <row r="6" spans="1:16" ht="24.95" customHeight="1" x14ac:dyDescent="0.15">
      <c r="A6" s="114" t="s">
        <v>14</v>
      </c>
      <c r="B6" s="116" t="s">
        <v>15</v>
      </c>
      <c r="C6" s="116" t="s">
        <v>16</v>
      </c>
      <c r="D6" s="114" t="s">
        <v>17</v>
      </c>
      <c r="E6" s="118" t="s">
        <v>39</v>
      </c>
      <c r="F6" s="114" t="s">
        <v>18</v>
      </c>
      <c r="G6" s="114"/>
      <c r="H6" s="114"/>
      <c r="I6" s="114" t="s">
        <v>19</v>
      </c>
      <c r="J6" s="114"/>
      <c r="K6" s="114"/>
      <c r="L6" s="114" t="s">
        <v>20</v>
      </c>
      <c r="M6" s="114"/>
      <c r="N6" s="114"/>
      <c r="O6" s="116" t="s">
        <v>21</v>
      </c>
      <c r="P6" s="114" t="s">
        <v>22</v>
      </c>
    </row>
    <row r="7" spans="1:16" ht="24.95" customHeight="1" x14ac:dyDescent="0.15">
      <c r="A7" s="115"/>
      <c r="B7" s="115"/>
      <c r="C7" s="117"/>
      <c r="D7" s="115"/>
      <c r="E7" s="119"/>
      <c r="F7" s="26" t="s">
        <v>23</v>
      </c>
      <c r="G7" s="26" t="s">
        <v>24</v>
      </c>
      <c r="H7" s="26" t="s">
        <v>25</v>
      </c>
      <c r="I7" s="26" t="s">
        <v>23</v>
      </c>
      <c r="J7" s="26" t="s">
        <v>24</v>
      </c>
      <c r="K7" s="26" t="s">
        <v>25</v>
      </c>
      <c r="L7" s="26" t="s">
        <v>23</v>
      </c>
      <c r="M7" s="26" t="s">
        <v>24</v>
      </c>
      <c r="N7" s="26" t="s">
        <v>25</v>
      </c>
      <c r="O7" s="117"/>
      <c r="P7" s="115"/>
    </row>
    <row r="8" spans="1:16" ht="27.95" customHeight="1" x14ac:dyDescent="0.15">
      <c r="A8" s="38">
        <v>39972</v>
      </c>
      <c r="B8" s="22"/>
      <c r="C8" s="22" t="s">
        <v>34</v>
      </c>
      <c r="D8" s="25" t="s">
        <v>67</v>
      </c>
      <c r="E8" s="22"/>
      <c r="F8" s="23">
        <v>1</v>
      </c>
      <c r="G8" s="20">
        <v>41700</v>
      </c>
      <c r="H8" s="20">
        <f t="shared" ref="H8:H15" si="0">F8*G8</f>
        <v>41700</v>
      </c>
      <c r="I8" s="23"/>
      <c r="J8" s="23"/>
      <c r="K8" s="23"/>
      <c r="L8" s="23">
        <f>F8-I8</f>
        <v>1</v>
      </c>
      <c r="M8" s="60">
        <f t="shared" ref="M8:M16" si="1">G8</f>
        <v>41700</v>
      </c>
      <c r="N8" s="60">
        <f t="shared" ref="N8:N15" si="2">H8-K8</f>
        <v>41700</v>
      </c>
      <c r="O8" s="23">
        <v>1</v>
      </c>
      <c r="P8" s="61" t="s">
        <v>149</v>
      </c>
    </row>
    <row r="9" spans="1:16" ht="27.95" customHeight="1" x14ac:dyDescent="0.15">
      <c r="A9" s="29" t="s">
        <v>45</v>
      </c>
      <c r="B9" s="13"/>
      <c r="C9" s="13" t="s">
        <v>34</v>
      </c>
      <c r="D9" s="17" t="s">
        <v>46</v>
      </c>
      <c r="E9" s="13"/>
      <c r="F9" s="9">
        <v>1</v>
      </c>
      <c r="G9" s="14">
        <v>48800</v>
      </c>
      <c r="H9" s="14">
        <f t="shared" si="0"/>
        <v>48800</v>
      </c>
      <c r="I9" s="9"/>
      <c r="J9" s="9"/>
      <c r="K9" s="9"/>
      <c r="L9" s="9">
        <f>F9-I9</f>
        <v>1</v>
      </c>
      <c r="M9" s="43">
        <f t="shared" si="1"/>
        <v>48800</v>
      </c>
      <c r="N9" s="43">
        <f t="shared" si="2"/>
        <v>48800</v>
      </c>
      <c r="O9" s="9">
        <v>2</v>
      </c>
      <c r="P9" s="13" t="s">
        <v>150</v>
      </c>
    </row>
    <row r="10" spans="1:16" ht="27.95" customHeight="1" x14ac:dyDescent="0.15">
      <c r="A10" s="15">
        <v>41358</v>
      </c>
      <c r="B10" s="13"/>
      <c r="C10" s="9" t="s">
        <v>34</v>
      </c>
      <c r="D10" s="80" t="s">
        <v>47</v>
      </c>
      <c r="E10" s="13"/>
      <c r="F10" s="9">
        <v>1</v>
      </c>
      <c r="G10" s="14">
        <v>48800</v>
      </c>
      <c r="H10" s="14">
        <f t="shared" si="0"/>
        <v>48800</v>
      </c>
      <c r="I10" s="9"/>
      <c r="J10" s="9"/>
      <c r="K10" s="9"/>
      <c r="L10" s="40">
        <f>F10-I10</f>
        <v>1</v>
      </c>
      <c r="M10" s="43">
        <f t="shared" si="1"/>
        <v>48800</v>
      </c>
      <c r="N10" s="48">
        <f t="shared" si="2"/>
        <v>48800</v>
      </c>
      <c r="O10" s="9">
        <v>3</v>
      </c>
      <c r="P10" s="13" t="s">
        <v>150</v>
      </c>
    </row>
    <row r="11" spans="1:16" ht="27.95" customHeight="1" x14ac:dyDescent="0.15">
      <c r="A11" s="15">
        <v>41806</v>
      </c>
      <c r="B11" s="13"/>
      <c r="C11" s="9" t="s">
        <v>34</v>
      </c>
      <c r="D11" s="63" t="s">
        <v>65</v>
      </c>
      <c r="E11" s="13"/>
      <c r="F11" s="9">
        <v>1</v>
      </c>
      <c r="G11" s="14">
        <v>31110</v>
      </c>
      <c r="H11" s="14">
        <f t="shared" si="0"/>
        <v>31110</v>
      </c>
      <c r="I11" s="9"/>
      <c r="J11" s="9"/>
      <c r="K11" s="9"/>
      <c r="L11" s="9">
        <v>1</v>
      </c>
      <c r="M11" s="44">
        <f t="shared" si="1"/>
        <v>31110</v>
      </c>
      <c r="N11" s="48">
        <f t="shared" si="2"/>
        <v>31110</v>
      </c>
      <c r="O11" s="9">
        <v>4</v>
      </c>
      <c r="P11" s="13" t="s">
        <v>66</v>
      </c>
    </row>
    <row r="12" spans="1:16" ht="27.95" customHeight="1" x14ac:dyDescent="0.15">
      <c r="A12" s="15">
        <v>42039</v>
      </c>
      <c r="B12" s="13"/>
      <c r="C12" s="13" t="s">
        <v>42</v>
      </c>
      <c r="D12" s="17" t="s">
        <v>71</v>
      </c>
      <c r="E12" s="13"/>
      <c r="F12" s="9">
        <v>1</v>
      </c>
      <c r="G12" s="14">
        <v>32400</v>
      </c>
      <c r="H12" s="9">
        <f t="shared" si="0"/>
        <v>32400</v>
      </c>
      <c r="I12" s="9"/>
      <c r="J12" s="9"/>
      <c r="K12" s="9"/>
      <c r="L12" s="9">
        <v>1</v>
      </c>
      <c r="M12" s="43">
        <f t="shared" si="1"/>
        <v>32400</v>
      </c>
      <c r="N12" s="43">
        <f t="shared" si="2"/>
        <v>32400</v>
      </c>
      <c r="O12" s="9">
        <v>5</v>
      </c>
      <c r="P12" s="9" t="s">
        <v>149</v>
      </c>
    </row>
    <row r="13" spans="1:16" ht="27.95" customHeight="1" x14ac:dyDescent="0.15">
      <c r="A13" s="15">
        <v>42425</v>
      </c>
      <c r="B13" s="9"/>
      <c r="C13" s="13" t="s">
        <v>42</v>
      </c>
      <c r="D13" s="63" t="s">
        <v>90</v>
      </c>
      <c r="E13" s="9"/>
      <c r="F13" s="9">
        <v>1</v>
      </c>
      <c r="G13" s="44">
        <v>26213</v>
      </c>
      <c r="H13" s="44">
        <f t="shared" si="0"/>
        <v>26213</v>
      </c>
      <c r="I13" s="9"/>
      <c r="J13" s="9"/>
      <c r="K13" s="9"/>
      <c r="L13" s="9">
        <v>1</v>
      </c>
      <c r="M13" s="43">
        <f t="shared" si="1"/>
        <v>26213</v>
      </c>
      <c r="N13" s="43">
        <f t="shared" si="2"/>
        <v>26213</v>
      </c>
      <c r="O13" s="9">
        <v>6</v>
      </c>
      <c r="P13" s="9" t="s">
        <v>26</v>
      </c>
    </row>
    <row r="14" spans="1:16" ht="27.95" customHeight="1" x14ac:dyDescent="0.15">
      <c r="A14" s="15">
        <v>43460</v>
      </c>
      <c r="B14" s="9"/>
      <c r="C14" s="9" t="s">
        <v>34</v>
      </c>
      <c r="D14" s="63" t="s">
        <v>109</v>
      </c>
      <c r="E14" s="9"/>
      <c r="F14" s="9">
        <v>1</v>
      </c>
      <c r="G14" s="44">
        <v>46605</v>
      </c>
      <c r="H14" s="44">
        <f t="shared" si="0"/>
        <v>46605</v>
      </c>
      <c r="I14" s="9"/>
      <c r="J14" s="9"/>
      <c r="K14" s="9"/>
      <c r="L14" s="9">
        <v>1</v>
      </c>
      <c r="M14" s="44">
        <f t="shared" si="1"/>
        <v>46605</v>
      </c>
      <c r="N14" s="44">
        <f t="shared" si="2"/>
        <v>46605</v>
      </c>
      <c r="O14" s="9">
        <v>7</v>
      </c>
      <c r="P14" s="9" t="s">
        <v>150</v>
      </c>
    </row>
    <row r="15" spans="1:16" ht="27.95" customHeight="1" x14ac:dyDescent="0.15">
      <c r="A15" s="15">
        <v>43538</v>
      </c>
      <c r="B15" s="9"/>
      <c r="C15" s="9" t="s">
        <v>34</v>
      </c>
      <c r="D15" s="63" t="s">
        <v>110</v>
      </c>
      <c r="E15" s="9"/>
      <c r="F15" s="9">
        <v>1</v>
      </c>
      <c r="G15" s="44">
        <v>18360</v>
      </c>
      <c r="H15" s="44">
        <f t="shared" si="0"/>
        <v>18360</v>
      </c>
      <c r="I15" s="9"/>
      <c r="J15" s="9"/>
      <c r="K15" s="9"/>
      <c r="L15" s="9">
        <v>1</v>
      </c>
      <c r="M15" s="44">
        <f t="shared" si="1"/>
        <v>18360</v>
      </c>
      <c r="N15" s="44">
        <f t="shared" si="2"/>
        <v>18360</v>
      </c>
      <c r="O15" s="9">
        <v>8</v>
      </c>
      <c r="P15" s="9" t="s">
        <v>26</v>
      </c>
    </row>
    <row r="16" spans="1:16" ht="27.95" customHeight="1" x14ac:dyDescent="0.15">
      <c r="A16" s="38">
        <v>44377</v>
      </c>
      <c r="B16" s="22"/>
      <c r="C16" s="22" t="s">
        <v>34</v>
      </c>
      <c r="D16" s="25" t="s">
        <v>151</v>
      </c>
      <c r="E16" s="22"/>
      <c r="F16" s="23">
        <v>1</v>
      </c>
      <c r="G16" s="20">
        <v>46480</v>
      </c>
      <c r="H16" s="20">
        <f>F16*G16</f>
        <v>46480</v>
      </c>
      <c r="I16" s="23"/>
      <c r="J16" s="23"/>
      <c r="K16" s="23"/>
      <c r="L16" s="23">
        <f>F16-I16</f>
        <v>1</v>
      </c>
      <c r="M16" s="60">
        <f t="shared" si="1"/>
        <v>46480</v>
      </c>
      <c r="N16" s="60">
        <f>H16-K16</f>
        <v>46480</v>
      </c>
      <c r="O16" s="23">
        <v>9</v>
      </c>
      <c r="P16" s="25" t="s">
        <v>149</v>
      </c>
    </row>
    <row r="17" spans="1:16" ht="27.95" customHeight="1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27.95" customHeight="1" x14ac:dyDescent="0.15"/>
  </sheetData>
  <mergeCells count="10">
    <mergeCell ref="I6:K6"/>
    <mergeCell ref="L6:N6"/>
    <mergeCell ref="O6:O7"/>
    <mergeCell ref="P6:P7"/>
    <mergeCell ref="A6:A7"/>
    <mergeCell ref="B6:B7"/>
    <mergeCell ref="C6:C7"/>
    <mergeCell ref="D6:D7"/>
    <mergeCell ref="E6:E7"/>
    <mergeCell ref="F6:H6"/>
  </mergeCells>
  <phoneticPr fontId="23"/>
  <pageMargins left="0.51181102362204722" right="0" top="0.70866141732283472" bottom="0.39370078740157483" header="0" footer="0"/>
  <pageSetup paperSize="9" scale="81" orientation="landscape" horizontalDpi="300" verticalDpi="300" r:id="rId1"/>
  <headerFooter alignWithMargins="0"/>
  <ignoredErrors>
    <ignoredError sqref="M8:M10 M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"/>
  <sheetViews>
    <sheetView view="pageBreakPreview" zoomScale="82" zoomScaleNormal="100" zoomScaleSheetLayoutView="82" workbookViewId="0">
      <pane ySplit="7" topLeftCell="A27" activePane="bottomLeft" state="frozen"/>
      <selection activeCell="N17" sqref="N17"/>
      <selection pane="bottomLeft" activeCell="N17" sqref="N17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5" max="5" width="10.375" customWidth="1"/>
    <col min="6" max="6" width="4.125" customWidth="1"/>
    <col min="7" max="7" width="9.375" customWidth="1"/>
    <col min="8" max="8" width="10.625" customWidth="1"/>
    <col min="9" max="9" width="4.125" customWidth="1"/>
    <col min="10" max="10" width="9.375" customWidth="1"/>
    <col min="11" max="11" width="10.625" customWidth="1"/>
    <col min="12" max="12" width="4.125" customWidth="1"/>
    <col min="13" max="13" width="9.375" customWidth="1"/>
    <col min="14" max="14" width="10.625" customWidth="1"/>
    <col min="15" max="15" width="4.75" customWidth="1"/>
    <col min="16" max="16" width="20.5" customWidth="1"/>
  </cols>
  <sheetData>
    <row r="1" spans="1:16" ht="24.95" customHeight="1" x14ac:dyDescent="0.2">
      <c r="A1" s="1" t="s">
        <v>11</v>
      </c>
      <c r="G1" s="7" t="s">
        <v>51</v>
      </c>
      <c r="P1" t="s">
        <v>52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1" t="s">
        <v>3</v>
      </c>
      <c r="C3" s="10" t="s">
        <v>36</v>
      </c>
      <c r="G3" s="21"/>
      <c r="H3" s="21"/>
      <c r="I3" s="21"/>
      <c r="J3" s="21"/>
    </row>
    <row r="4" spans="1:16" ht="24" customHeight="1" x14ac:dyDescent="0.15">
      <c r="A4" s="6" t="s">
        <v>13</v>
      </c>
      <c r="B4" s="12" t="s">
        <v>8</v>
      </c>
      <c r="C4" s="16" t="s">
        <v>37</v>
      </c>
      <c r="G4" s="21"/>
      <c r="H4" s="21"/>
      <c r="I4" s="21"/>
      <c r="J4" s="21"/>
    </row>
    <row r="5" spans="1:16" ht="24.95" customHeight="1" x14ac:dyDescent="0.15">
      <c r="O5" s="19" t="s">
        <v>33</v>
      </c>
    </row>
    <row r="6" spans="1:16" ht="24.95" customHeight="1" x14ac:dyDescent="0.15">
      <c r="A6" s="114" t="s">
        <v>14</v>
      </c>
      <c r="B6" s="116" t="s">
        <v>15</v>
      </c>
      <c r="C6" s="116" t="s">
        <v>16</v>
      </c>
      <c r="D6" s="114" t="s">
        <v>17</v>
      </c>
      <c r="E6" s="118" t="s">
        <v>39</v>
      </c>
      <c r="F6" s="114" t="s">
        <v>18</v>
      </c>
      <c r="G6" s="114"/>
      <c r="H6" s="114"/>
      <c r="I6" s="114" t="s">
        <v>19</v>
      </c>
      <c r="J6" s="114"/>
      <c r="K6" s="114"/>
      <c r="L6" s="114" t="s">
        <v>20</v>
      </c>
      <c r="M6" s="114"/>
      <c r="N6" s="114"/>
      <c r="O6" s="116" t="s">
        <v>21</v>
      </c>
      <c r="P6" s="114" t="s">
        <v>22</v>
      </c>
    </row>
    <row r="7" spans="1:16" ht="24.95" customHeight="1" x14ac:dyDescent="0.15">
      <c r="A7" s="114"/>
      <c r="B7" s="114"/>
      <c r="C7" s="116"/>
      <c r="D7" s="114"/>
      <c r="E7" s="120"/>
      <c r="F7" s="8" t="s">
        <v>23</v>
      </c>
      <c r="G7" s="8" t="s">
        <v>24</v>
      </c>
      <c r="H7" s="8" t="s">
        <v>25</v>
      </c>
      <c r="I7" s="8" t="s">
        <v>23</v>
      </c>
      <c r="J7" s="8" t="s">
        <v>24</v>
      </c>
      <c r="K7" s="8" t="s">
        <v>25</v>
      </c>
      <c r="L7" s="8" t="s">
        <v>23</v>
      </c>
      <c r="M7" s="8" t="s">
        <v>24</v>
      </c>
      <c r="N7" s="8" t="s">
        <v>25</v>
      </c>
      <c r="O7" s="116"/>
      <c r="P7" s="114"/>
    </row>
    <row r="8" spans="1:16" ht="27.95" customHeight="1" x14ac:dyDescent="0.15">
      <c r="A8" s="29">
        <v>41358</v>
      </c>
      <c r="B8" s="13"/>
      <c r="C8" s="35" t="s">
        <v>34</v>
      </c>
      <c r="D8" s="69" t="s">
        <v>48</v>
      </c>
      <c r="E8" s="34"/>
      <c r="F8" s="35">
        <v>1</v>
      </c>
      <c r="G8" s="36">
        <v>95355</v>
      </c>
      <c r="H8" s="14">
        <f>F8*G8</f>
        <v>95355</v>
      </c>
      <c r="I8" s="9"/>
      <c r="J8" s="9"/>
      <c r="K8" s="9"/>
      <c r="L8" s="9">
        <f>F8-I8</f>
        <v>1</v>
      </c>
      <c r="M8" s="14">
        <f t="shared" ref="M8:M28" si="0">G8</f>
        <v>95355</v>
      </c>
      <c r="N8" s="14">
        <f t="shared" ref="N8:N28" si="1">H8-K8</f>
        <v>95355</v>
      </c>
      <c r="O8" s="35">
        <v>1</v>
      </c>
      <c r="P8" s="13" t="s">
        <v>26</v>
      </c>
    </row>
    <row r="9" spans="1:16" ht="27.95" customHeight="1" x14ac:dyDescent="0.15">
      <c r="A9" s="38">
        <v>41752</v>
      </c>
      <c r="B9" s="22"/>
      <c r="C9" s="35" t="s">
        <v>34</v>
      </c>
      <c r="D9" s="63" t="s">
        <v>40</v>
      </c>
      <c r="E9" s="13"/>
      <c r="F9" s="9">
        <v>1</v>
      </c>
      <c r="G9" s="14">
        <v>17010</v>
      </c>
      <c r="H9" s="14">
        <f>G9*F9</f>
        <v>17010</v>
      </c>
      <c r="I9" s="9"/>
      <c r="J9" s="9"/>
      <c r="K9" s="9"/>
      <c r="L9" s="9">
        <v>1</v>
      </c>
      <c r="M9" s="14">
        <f t="shared" si="0"/>
        <v>17010</v>
      </c>
      <c r="N9" s="14">
        <f t="shared" si="1"/>
        <v>17010</v>
      </c>
      <c r="O9" s="9">
        <v>2</v>
      </c>
      <c r="P9" s="13" t="s">
        <v>26</v>
      </c>
    </row>
    <row r="10" spans="1:16" ht="27.95" customHeight="1" x14ac:dyDescent="0.15">
      <c r="A10" s="76">
        <v>41752</v>
      </c>
      <c r="B10" s="9"/>
      <c r="C10" s="13" t="s">
        <v>42</v>
      </c>
      <c r="D10" s="25" t="s">
        <v>41</v>
      </c>
      <c r="E10" s="9"/>
      <c r="F10" s="9">
        <v>1</v>
      </c>
      <c r="G10" s="9">
        <v>17010</v>
      </c>
      <c r="H10" s="9">
        <f t="shared" ref="H10:H28" si="2">F10*G10</f>
        <v>17010</v>
      </c>
      <c r="I10" s="9"/>
      <c r="J10" s="9"/>
      <c r="K10" s="9"/>
      <c r="L10" s="9">
        <f>F10-I10</f>
        <v>1</v>
      </c>
      <c r="M10" s="14">
        <f t="shared" si="0"/>
        <v>17010</v>
      </c>
      <c r="N10" s="9">
        <f t="shared" si="1"/>
        <v>17010</v>
      </c>
      <c r="O10" s="9">
        <v>3</v>
      </c>
      <c r="P10" s="9" t="s">
        <v>26</v>
      </c>
    </row>
    <row r="11" spans="1:16" ht="27.95" customHeight="1" x14ac:dyDescent="0.15">
      <c r="A11" s="15">
        <v>42024</v>
      </c>
      <c r="B11" s="13"/>
      <c r="C11" s="13" t="s">
        <v>34</v>
      </c>
      <c r="D11" s="17" t="s">
        <v>72</v>
      </c>
      <c r="E11" s="13"/>
      <c r="F11" s="9">
        <v>5</v>
      </c>
      <c r="G11" s="14">
        <v>19872</v>
      </c>
      <c r="H11" s="9">
        <f t="shared" si="2"/>
        <v>99360</v>
      </c>
      <c r="I11" s="9"/>
      <c r="J11" s="9"/>
      <c r="K11" s="9"/>
      <c r="L11" s="9">
        <v>5</v>
      </c>
      <c r="M11" s="14">
        <f t="shared" si="0"/>
        <v>19872</v>
      </c>
      <c r="N11" s="9">
        <f t="shared" si="1"/>
        <v>99360</v>
      </c>
      <c r="O11" s="9">
        <v>4</v>
      </c>
      <c r="P11" s="9" t="s">
        <v>26</v>
      </c>
    </row>
    <row r="12" spans="1:16" ht="27.95" customHeight="1" x14ac:dyDescent="0.15">
      <c r="A12" s="15">
        <v>42108</v>
      </c>
      <c r="B12" s="13"/>
      <c r="C12" s="13" t="s">
        <v>42</v>
      </c>
      <c r="D12" s="17" t="s">
        <v>85</v>
      </c>
      <c r="E12" s="13"/>
      <c r="F12" s="9">
        <v>1</v>
      </c>
      <c r="G12" s="14">
        <v>49140</v>
      </c>
      <c r="H12" s="9">
        <f t="shared" si="2"/>
        <v>49140</v>
      </c>
      <c r="I12" s="9"/>
      <c r="J12" s="9"/>
      <c r="K12" s="9"/>
      <c r="L12" s="9">
        <v>1</v>
      </c>
      <c r="M12" s="14">
        <f t="shared" si="0"/>
        <v>49140</v>
      </c>
      <c r="N12" s="9">
        <f t="shared" si="1"/>
        <v>49140</v>
      </c>
      <c r="O12" s="9">
        <v>5</v>
      </c>
      <c r="P12" s="9" t="s">
        <v>26</v>
      </c>
    </row>
    <row r="13" spans="1:16" ht="27.95" customHeight="1" x14ac:dyDescent="0.15">
      <c r="A13" s="15">
        <v>42108</v>
      </c>
      <c r="B13" s="13"/>
      <c r="C13" s="13" t="s">
        <v>34</v>
      </c>
      <c r="D13" s="17" t="s">
        <v>87</v>
      </c>
      <c r="E13" s="13"/>
      <c r="F13" s="9">
        <v>1</v>
      </c>
      <c r="G13" s="14">
        <v>48384</v>
      </c>
      <c r="H13" s="9">
        <f t="shared" si="2"/>
        <v>48384</v>
      </c>
      <c r="I13" s="9"/>
      <c r="J13" s="9"/>
      <c r="K13" s="9"/>
      <c r="L13" s="9">
        <v>1</v>
      </c>
      <c r="M13" s="14">
        <f t="shared" si="0"/>
        <v>48384</v>
      </c>
      <c r="N13" s="9">
        <f t="shared" si="1"/>
        <v>48384</v>
      </c>
      <c r="O13" s="9">
        <v>6</v>
      </c>
      <c r="P13" s="9" t="s">
        <v>86</v>
      </c>
    </row>
    <row r="14" spans="1:16" ht="27.95" customHeight="1" x14ac:dyDescent="0.15">
      <c r="A14" s="15">
        <v>42807</v>
      </c>
      <c r="B14" s="9"/>
      <c r="C14" s="13" t="s">
        <v>34</v>
      </c>
      <c r="D14" s="63" t="s">
        <v>99</v>
      </c>
      <c r="E14" s="9"/>
      <c r="F14" s="9">
        <v>1</v>
      </c>
      <c r="G14" s="9">
        <v>81256</v>
      </c>
      <c r="H14" s="9">
        <f t="shared" si="2"/>
        <v>81256</v>
      </c>
      <c r="I14" s="9"/>
      <c r="J14" s="9"/>
      <c r="K14" s="9"/>
      <c r="L14" s="9">
        <v>1</v>
      </c>
      <c r="M14" s="9">
        <f t="shared" si="0"/>
        <v>81256</v>
      </c>
      <c r="N14" s="9">
        <f t="shared" si="1"/>
        <v>81256</v>
      </c>
      <c r="O14" s="9">
        <v>7</v>
      </c>
      <c r="P14" s="9" t="s">
        <v>86</v>
      </c>
    </row>
    <row r="15" spans="1:16" ht="27.95" customHeight="1" x14ac:dyDescent="0.15">
      <c r="A15" s="15">
        <v>42831</v>
      </c>
      <c r="B15" s="9"/>
      <c r="C15" s="13" t="s">
        <v>34</v>
      </c>
      <c r="D15" s="63" t="s">
        <v>100</v>
      </c>
      <c r="E15" s="9"/>
      <c r="F15" s="9">
        <v>1</v>
      </c>
      <c r="G15" s="9">
        <v>28700</v>
      </c>
      <c r="H15" s="9">
        <f t="shared" si="2"/>
        <v>28700</v>
      </c>
      <c r="I15" s="9"/>
      <c r="J15" s="9"/>
      <c r="K15" s="9"/>
      <c r="L15" s="9">
        <v>1</v>
      </c>
      <c r="M15" s="9">
        <f t="shared" si="0"/>
        <v>28700</v>
      </c>
      <c r="N15" s="9">
        <f t="shared" si="1"/>
        <v>28700</v>
      </c>
      <c r="O15" s="9">
        <v>8</v>
      </c>
      <c r="P15" s="9" t="s">
        <v>86</v>
      </c>
    </row>
    <row r="16" spans="1:16" ht="27.95" customHeight="1" x14ac:dyDescent="0.15">
      <c r="A16" s="15">
        <v>43649</v>
      </c>
      <c r="B16" s="9"/>
      <c r="C16" s="13" t="s">
        <v>34</v>
      </c>
      <c r="D16" s="63" t="s">
        <v>113</v>
      </c>
      <c r="E16" s="9"/>
      <c r="F16" s="9">
        <v>1</v>
      </c>
      <c r="G16" s="9">
        <v>21384</v>
      </c>
      <c r="H16" s="9">
        <f t="shared" si="2"/>
        <v>21384</v>
      </c>
      <c r="I16" s="9"/>
      <c r="J16" s="9"/>
      <c r="K16" s="9"/>
      <c r="L16" s="9">
        <v>1</v>
      </c>
      <c r="M16" s="9">
        <f t="shared" si="0"/>
        <v>21384</v>
      </c>
      <c r="N16" s="9">
        <f t="shared" si="1"/>
        <v>21384</v>
      </c>
      <c r="O16" s="9">
        <v>9</v>
      </c>
      <c r="P16" s="9" t="s">
        <v>26</v>
      </c>
    </row>
    <row r="17" spans="1:16" ht="27.95" customHeight="1" x14ac:dyDescent="0.15">
      <c r="A17" s="76">
        <v>43906</v>
      </c>
      <c r="B17" s="9"/>
      <c r="C17" s="13" t="s">
        <v>42</v>
      </c>
      <c r="D17" s="17" t="s">
        <v>115</v>
      </c>
      <c r="E17" s="9"/>
      <c r="F17" s="9">
        <v>6</v>
      </c>
      <c r="G17" s="9">
        <v>14080</v>
      </c>
      <c r="H17" s="9">
        <f t="shared" si="2"/>
        <v>84480</v>
      </c>
      <c r="I17" s="9"/>
      <c r="J17" s="9"/>
      <c r="K17" s="9"/>
      <c r="L17" s="9">
        <v>6</v>
      </c>
      <c r="M17" s="9">
        <f t="shared" si="0"/>
        <v>14080</v>
      </c>
      <c r="N17" s="9">
        <f t="shared" si="1"/>
        <v>84480</v>
      </c>
      <c r="O17" s="9">
        <v>10</v>
      </c>
      <c r="P17" s="9" t="s">
        <v>89</v>
      </c>
    </row>
    <row r="18" spans="1:16" ht="27.95" customHeight="1" x14ac:dyDescent="0.15">
      <c r="A18" s="15">
        <v>43906</v>
      </c>
      <c r="B18" s="9"/>
      <c r="C18" s="13" t="s">
        <v>34</v>
      </c>
      <c r="D18" s="17" t="s">
        <v>116</v>
      </c>
      <c r="E18" s="9"/>
      <c r="F18" s="9">
        <v>1</v>
      </c>
      <c r="G18" s="9">
        <v>14960</v>
      </c>
      <c r="H18" s="9">
        <f t="shared" si="2"/>
        <v>14960</v>
      </c>
      <c r="I18" s="9"/>
      <c r="J18" s="9"/>
      <c r="K18" s="9"/>
      <c r="L18" s="9">
        <v>1</v>
      </c>
      <c r="M18" s="9">
        <f t="shared" si="0"/>
        <v>14960</v>
      </c>
      <c r="N18" s="9">
        <f t="shared" si="1"/>
        <v>14960</v>
      </c>
      <c r="O18" s="9">
        <v>11</v>
      </c>
      <c r="P18" s="9" t="s">
        <v>89</v>
      </c>
    </row>
    <row r="19" spans="1:16" ht="27.95" customHeight="1" x14ac:dyDescent="0.15">
      <c r="A19" s="15">
        <v>44260</v>
      </c>
      <c r="B19" s="13"/>
      <c r="C19" s="13" t="s">
        <v>34</v>
      </c>
      <c r="D19" s="17" t="s">
        <v>140</v>
      </c>
      <c r="E19" s="13"/>
      <c r="F19" s="9">
        <v>1</v>
      </c>
      <c r="G19" s="14">
        <v>62150</v>
      </c>
      <c r="H19" s="9">
        <f t="shared" si="2"/>
        <v>62150</v>
      </c>
      <c r="I19" s="9"/>
      <c r="J19" s="9"/>
      <c r="K19" s="9"/>
      <c r="L19" s="9">
        <v>1</v>
      </c>
      <c r="M19" s="14">
        <f t="shared" si="0"/>
        <v>62150</v>
      </c>
      <c r="N19" s="9">
        <f t="shared" si="1"/>
        <v>62150</v>
      </c>
      <c r="O19" s="9">
        <v>12</v>
      </c>
      <c r="P19" s="9" t="s">
        <v>139</v>
      </c>
    </row>
    <row r="20" spans="1:16" ht="27.95" customHeight="1" x14ac:dyDescent="0.15">
      <c r="A20" s="15">
        <v>44260</v>
      </c>
      <c r="B20" s="13"/>
      <c r="C20" s="13" t="s">
        <v>34</v>
      </c>
      <c r="D20" s="17" t="s">
        <v>129</v>
      </c>
      <c r="E20" s="13"/>
      <c r="F20" s="9">
        <v>5</v>
      </c>
      <c r="G20" s="14">
        <v>28033</v>
      </c>
      <c r="H20" s="9">
        <f t="shared" si="2"/>
        <v>140165</v>
      </c>
      <c r="I20" s="9"/>
      <c r="J20" s="9"/>
      <c r="K20" s="9"/>
      <c r="L20" s="9">
        <v>5</v>
      </c>
      <c r="M20" s="14">
        <f t="shared" si="0"/>
        <v>28033</v>
      </c>
      <c r="N20" s="9">
        <f t="shared" si="1"/>
        <v>140165</v>
      </c>
      <c r="O20" s="9">
        <v>13</v>
      </c>
      <c r="P20" s="9" t="s">
        <v>26</v>
      </c>
    </row>
    <row r="21" spans="1:16" ht="27.95" customHeight="1" x14ac:dyDescent="0.15">
      <c r="A21" s="15">
        <v>44260</v>
      </c>
      <c r="B21" s="13"/>
      <c r="C21" s="13" t="s">
        <v>34</v>
      </c>
      <c r="D21" s="17" t="s">
        <v>128</v>
      </c>
      <c r="E21" s="13"/>
      <c r="F21" s="9">
        <v>5</v>
      </c>
      <c r="G21" s="14">
        <v>28033</v>
      </c>
      <c r="H21" s="9">
        <f t="shared" si="2"/>
        <v>140165</v>
      </c>
      <c r="I21" s="9"/>
      <c r="J21" s="9"/>
      <c r="K21" s="9"/>
      <c r="L21" s="9">
        <v>5</v>
      </c>
      <c r="M21" s="14">
        <f t="shared" si="0"/>
        <v>28033</v>
      </c>
      <c r="N21" s="9">
        <f t="shared" si="1"/>
        <v>140165</v>
      </c>
      <c r="O21" s="9">
        <v>14</v>
      </c>
      <c r="P21" s="9" t="s">
        <v>26</v>
      </c>
    </row>
    <row r="22" spans="1:16" ht="27.95" customHeight="1" x14ac:dyDescent="0.15">
      <c r="A22" s="15">
        <v>44260</v>
      </c>
      <c r="B22" s="13"/>
      <c r="C22" s="13" t="s">
        <v>34</v>
      </c>
      <c r="D22" s="17" t="s">
        <v>130</v>
      </c>
      <c r="E22" s="13"/>
      <c r="F22" s="9">
        <v>5</v>
      </c>
      <c r="G22" s="14">
        <v>28033</v>
      </c>
      <c r="H22" s="9">
        <f t="shared" si="2"/>
        <v>140165</v>
      </c>
      <c r="I22" s="9"/>
      <c r="J22" s="9"/>
      <c r="K22" s="9"/>
      <c r="L22" s="9">
        <v>5</v>
      </c>
      <c r="M22" s="14">
        <f t="shared" si="0"/>
        <v>28033</v>
      </c>
      <c r="N22" s="9">
        <f t="shared" si="1"/>
        <v>140165</v>
      </c>
      <c r="O22" s="9">
        <v>15</v>
      </c>
      <c r="P22" s="9" t="s">
        <v>26</v>
      </c>
    </row>
    <row r="23" spans="1:16" ht="27.95" customHeight="1" x14ac:dyDescent="0.15">
      <c r="A23" s="15">
        <v>44260</v>
      </c>
      <c r="B23" s="13"/>
      <c r="C23" s="13" t="s">
        <v>34</v>
      </c>
      <c r="D23" s="17" t="s">
        <v>131</v>
      </c>
      <c r="E23" s="13"/>
      <c r="F23" s="9">
        <v>5</v>
      </c>
      <c r="G23" s="14">
        <v>28033</v>
      </c>
      <c r="H23" s="9">
        <f t="shared" si="2"/>
        <v>140165</v>
      </c>
      <c r="I23" s="9"/>
      <c r="J23" s="9"/>
      <c r="K23" s="9"/>
      <c r="L23" s="9">
        <v>5</v>
      </c>
      <c r="M23" s="14">
        <f t="shared" si="0"/>
        <v>28033</v>
      </c>
      <c r="N23" s="9">
        <f t="shared" si="1"/>
        <v>140165</v>
      </c>
      <c r="O23" s="9">
        <v>16</v>
      </c>
      <c r="P23" s="9" t="s">
        <v>26</v>
      </c>
    </row>
    <row r="24" spans="1:16" ht="27.95" customHeight="1" x14ac:dyDescent="0.15">
      <c r="A24" s="15">
        <v>44260</v>
      </c>
      <c r="B24" s="13"/>
      <c r="C24" s="13" t="s">
        <v>34</v>
      </c>
      <c r="D24" s="17" t="s">
        <v>132</v>
      </c>
      <c r="E24" s="13"/>
      <c r="F24" s="9">
        <v>5</v>
      </c>
      <c r="G24" s="14">
        <v>28033</v>
      </c>
      <c r="H24" s="9">
        <f t="shared" si="2"/>
        <v>140165</v>
      </c>
      <c r="I24" s="9"/>
      <c r="J24" s="9"/>
      <c r="K24" s="9"/>
      <c r="L24" s="9">
        <v>5</v>
      </c>
      <c r="M24" s="14">
        <f t="shared" si="0"/>
        <v>28033</v>
      </c>
      <c r="N24" s="9">
        <f t="shared" si="1"/>
        <v>140165</v>
      </c>
      <c r="O24" s="9">
        <v>17</v>
      </c>
      <c r="P24" s="9" t="s">
        <v>26</v>
      </c>
    </row>
    <row r="25" spans="1:16" ht="27.95" customHeight="1" x14ac:dyDescent="0.15">
      <c r="A25" s="15">
        <v>44267</v>
      </c>
      <c r="B25" s="9"/>
      <c r="C25" s="13" t="s">
        <v>42</v>
      </c>
      <c r="D25" s="17" t="s">
        <v>136</v>
      </c>
      <c r="E25" s="9"/>
      <c r="F25" s="9">
        <v>1</v>
      </c>
      <c r="G25" s="9">
        <v>59290</v>
      </c>
      <c r="H25" s="9">
        <f t="shared" si="2"/>
        <v>59290</v>
      </c>
      <c r="I25" s="9"/>
      <c r="J25" s="9"/>
      <c r="K25" s="9"/>
      <c r="L25" s="9">
        <v>1</v>
      </c>
      <c r="M25" s="9">
        <f t="shared" si="0"/>
        <v>59290</v>
      </c>
      <c r="N25" s="9">
        <f t="shared" si="1"/>
        <v>59290</v>
      </c>
      <c r="O25" s="9">
        <v>18</v>
      </c>
      <c r="P25" s="9" t="s">
        <v>89</v>
      </c>
    </row>
    <row r="26" spans="1:16" ht="27.95" customHeight="1" x14ac:dyDescent="0.15">
      <c r="A26" s="15">
        <v>44267</v>
      </c>
      <c r="B26" s="9"/>
      <c r="C26" s="13" t="s">
        <v>42</v>
      </c>
      <c r="D26" s="17" t="s">
        <v>137</v>
      </c>
      <c r="E26" s="9"/>
      <c r="F26" s="9">
        <v>1</v>
      </c>
      <c r="G26" s="9">
        <v>24200</v>
      </c>
      <c r="H26" s="9">
        <f t="shared" si="2"/>
        <v>24200</v>
      </c>
      <c r="I26" s="9"/>
      <c r="J26" s="9"/>
      <c r="K26" s="9"/>
      <c r="L26" s="9">
        <v>1</v>
      </c>
      <c r="M26" s="9">
        <f t="shared" si="0"/>
        <v>24200</v>
      </c>
      <c r="N26" s="9">
        <f t="shared" si="1"/>
        <v>24200</v>
      </c>
      <c r="O26" s="9">
        <v>19</v>
      </c>
      <c r="P26" s="9" t="s">
        <v>89</v>
      </c>
    </row>
    <row r="27" spans="1:16" ht="27.95" customHeight="1" x14ac:dyDescent="0.15">
      <c r="A27" s="15">
        <v>44267</v>
      </c>
      <c r="B27" s="9"/>
      <c r="C27" s="13" t="s">
        <v>34</v>
      </c>
      <c r="D27" s="17" t="s">
        <v>138</v>
      </c>
      <c r="E27" s="9"/>
      <c r="F27" s="9">
        <v>2</v>
      </c>
      <c r="G27" s="9">
        <v>39600</v>
      </c>
      <c r="H27" s="9">
        <f t="shared" si="2"/>
        <v>79200</v>
      </c>
      <c r="I27" s="9"/>
      <c r="J27" s="9"/>
      <c r="K27" s="9"/>
      <c r="L27" s="9">
        <v>2</v>
      </c>
      <c r="M27" s="9">
        <f t="shared" si="0"/>
        <v>39600</v>
      </c>
      <c r="N27" s="9">
        <f t="shared" si="1"/>
        <v>79200</v>
      </c>
      <c r="O27" s="9">
        <v>20</v>
      </c>
      <c r="P27" s="9" t="s">
        <v>89</v>
      </c>
    </row>
    <row r="28" spans="1:16" ht="27.95" customHeight="1" x14ac:dyDescent="0.15">
      <c r="A28" s="15">
        <v>44272</v>
      </c>
      <c r="B28" s="9"/>
      <c r="C28" s="13" t="s">
        <v>34</v>
      </c>
      <c r="D28" s="17" t="s">
        <v>166</v>
      </c>
      <c r="E28" s="9"/>
      <c r="F28" s="9">
        <v>2</v>
      </c>
      <c r="G28" s="9">
        <v>15383</v>
      </c>
      <c r="H28" s="9">
        <f t="shared" si="2"/>
        <v>30766</v>
      </c>
      <c r="I28" s="9"/>
      <c r="J28" s="9"/>
      <c r="K28" s="9"/>
      <c r="L28" s="9">
        <v>2</v>
      </c>
      <c r="M28" s="9">
        <f t="shared" si="0"/>
        <v>15383</v>
      </c>
      <c r="N28" s="9">
        <f t="shared" si="1"/>
        <v>30766</v>
      </c>
      <c r="O28" s="9">
        <v>21</v>
      </c>
      <c r="P28" s="9" t="s">
        <v>26</v>
      </c>
    </row>
    <row r="29" spans="1:16" ht="27.95" customHeight="1" x14ac:dyDescent="0.15">
      <c r="A29" s="15">
        <v>44347</v>
      </c>
      <c r="B29" s="9"/>
      <c r="C29" s="13" t="s">
        <v>34</v>
      </c>
      <c r="D29" s="17" t="s">
        <v>147</v>
      </c>
      <c r="E29" s="9"/>
      <c r="F29" s="9">
        <v>4</v>
      </c>
      <c r="G29" s="9">
        <v>17325</v>
      </c>
      <c r="H29" s="9">
        <f t="shared" ref="H29:H32" si="3">F29*G29</f>
        <v>69300</v>
      </c>
      <c r="I29" s="9"/>
      <c r="J29" s="9"/>
      <c r="K29" s="9"/>
      <c r="L29" s="9">
        <v>4</v>
      </c>
      <c r="M29" s="9">
        <f t="shared" ref="M29:M32" si="4">G29</f>
        <v>17325</v>
      </c>
      <c r="N29" s="9">
        <f t="shared" ref="N29:N32" si="5">H29-K29</f>
        <v>69300</v>
      </c>
      <c r="O29" s="9">
        <v>22</v>
      </c>
      <c r="P29" s="9" t="s">
        <v>148</v>
      </c>
    </row>
    <row r="30" spans="1:16" ht="27.95" customHeight="1" x14ac:dyDescent="0.15">
      <c r="A30" s="15">
        <v>44761</v>
      </c>
      <c r="B30" s="9"/>
      <c r="C30" s="13" t="s">
        <v>34</v>
      </c>
      <c r="D30" s="63" t="s">
        <v>156</v>
      </c>
      <c r="E30" s="9"/>
      <c r="F30" s="9">
        <v>2</v>
      </c>
      <c r="G30" s="9">
        <v>40700</v>
      </c>
      <c r="H30" s="9">
        <f t="shared" si="3"/>
        <v>81400</v>
      </c>
      <c r="I30" s="9"/>
      <c r="J30" s="9"/>
      <c r="K30" s="9"/>
      <c r="L30" s="9">
        <v>2</v>
      </c>
      <c r="M30" s="9">
        <f t="shared" si="4"/>
        <v>40700</v>
      </c>
      <c r="N30" s="9">
        <f t="shared" si="5"/>
        <v>81400</v>
      </c>
      <c r="O30" s="9">
        <v>23</v>
      </c>
      <c r="P30" s="9" t="s">
        <v>169</v>
      </c>
    </row>
    <row r="31" spans="1:16" ht="27.95" customHeight="1" x14ac:dyDescent="0.15">
      <c r="A31" s="15">
        <v>44761</v>
      </c>
      <c r="B31" s="9"/>
      <c r="C31" s="13" t="s">
        <v>34</v>
      </c>
      <c r="D31" s="63" t="s">
        <v>156</v>
      </c>
      <c r="E31" s="9"/>
      <c r="F31" s="9">
        <v>1</v>
      </c>
      <c r="G31" s="9">
        <v>38500</v>
      </c>
      <c r="H31" s="9">
        <f t="shared" si="3"/>
        <v>38500</v>
      </c>
      <c r="I31" s="9"/>
      <c r="J31" s="9"/>
      <c r="K31" s="9"/>
      <c r="L31" s="9">
        <v>1</v>
      </c>
      <c r="M31" s="9">
        <f t="shared" si="4"/>
        <v>38500</v>
      </c>
      <c r="N31" s="9">
        <f t="shared" si="5"/>
        <v>38500</v>
      </c>
      <c r="O31" s="9">
        <v>24</v>
      </c>
      <c r="P31" s="9" t="s">
        <v>157</v>
      </c>
    </row>
    <row r="32" spans="1:16" ht="27.95" customHeight="1" x14ac:dyDescent="0.15">
      <c r="A32" s="15">
        <v>44761</v>
      </c>
      <c r="B32" s="9"/>
      <c r="C32" s="13" t="s">
        <v>34</v>
      </c>
      <c r="D32" s="63" t="s">
        <v>159</v>
      </c>
      <c r="E32" s="9"/>
      <c r="F32" s="9">
        <v>1</v>
      </c>
      <c r="G32" s="9">
        <v>27500</v>
      </c>
      <c r="H32" s="9">
        <f t="shared" si="3"/>
        <v>27500</v>
      </c>
      <c r="I32" s="9"/>
      <c r="J32" s="9"/>
      <c r="K32" s="9"/>
      <c r="L32" s="9">
        <v>1</v>
      </c>
      <c r="M32" s="9">
        <f t="shared" si="4"/>
        <v>27500</v>
      </c>
      <c r="N32" s="9">
        <f t="shared" si="5"/>
        <v>27500</v>
      </c>
      <c r="O32" s="9">
        <v>25</v>
      </c>
      <c r="P32" s="9" t="s">
        <v>158</v>
      </c>
    </row>
    <row r="33" spans="1:16" ht="27.95" customHeight="1" x14ac:dyDescent="0.15">
      <c r="A33" s="15"/>
      <c r="B33" s="9"/>
      <c r="C33" s="13"/>
      <c r="D33" s="63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27.95" customHeight="1" x14ac:dyDescent="0.15">
      <c r="A34" s="15"/>
      <c r="B34" s="9"/>
      <c r="C34" s="13"/>
      <c r="D34" s="6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</sheetData>
  <mergeCells count="10">
    <mergeCell ref="P6:P7"/>
    <mergeCell ref="O6:O7"/>
    <mergeCell ref="F6:H6"/>
    <mergeCell ref="I6:K6"/>
    <mergeCell ref="L6:N6"/>
    <mergeCell ref="A6:A7"/>
    <mergeCell ref="B6:B7"/>
    <mergeCell ref="C6:C7"/>
    <mergeCell ref="D6:D7"/>
    <mergeCell ref="E6:E7"/>
  </mergeCells>
  <phoneticPr fontId="23"/>
  <pageMargins left="0.51181102362204722" right="0" top="0.70866141732283472" bottom="0.39370078740157483" header="0" footer="0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5"/>
  <sheetViews>
    <sheetView view="pageBreakPreview" zoomScale="82" zoomScaleNormal="100" zoomScaleSheetLayoutView="82" workbookViewId="0">
      <selection activeCell="N17" sqref="N17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5" max="5" width="10.375" customWidth="1"/>
    <col min="6" max="6" width="4.125" customWidth="1"/>
    <col min="7" max="7" width="9.375" customWidth="1"/>
    <col min="8" max="8" width="10.625" customWidth="1"/>
    <col min="9" max="9" width="4.125" customWidth="1"/>
    <col min="10" max="10" width="9.375" customWidth="1"/>
    <col min="11" max="11" width="10.625" customWidth="1"/>
    <col min="12" max="12" width="4.125" customWidth="1"/>
    <col min="13" max="13" width="9.375" customWidth="1"/>
    <col min="14" max="14" width="10.625" customWidth="1"/>
    <col min="15" max="15" width="4.75" customWidth="1"/>
    <col min="16" max="16" width="20.5" customWidth="1"/>
  </cols>
  <sheetData>
    <row r="1" spans="1:16" ht="24.95" customHeight="1" x14ac:dyDescent="0.2">
      <c r="A1" s="1" t="s">
        <v>11</v>
      </c>
      <c r="G1" s="7" t="s">
        <v>51</v>
      </c>
      <c r="P1" t="s">
        <v>52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1" t="s">
        <v>3</v>
      </c>
      <c r="C3" s="10" t="s">
        <v>101</v>
      </c>
      <c r="G3" s="21"/>
      <c r="H3" s="21"/>
      <c r="I3" s="21"/>
      <c r="J3" s="21"/>
    </row>
    <row r="4" spans="1:16" ht="24" customHeight="1" x14ac:dyDescent="0.15">
      <c r="A4" s="6" t="s">
        <v>13</v>
      </c>
      <c r="B4" s="12" t="s">
        <v>8</v>
      </c>
      <c r="C4" s="16" t="s">
        <v>102</v>
      </c>
      <c r="G4" s="21"/>
      <c r="H4" s="21"/>
      <c r="I4" s="21"/>
      <c r="J4" s="21"/>
    </row>
    <row r="5" spans="1:16" ht="24.95" customHeight="1" x14ac:dyDescent="0.15">
      <c r="O5" s="19" t="s">
        <v>33</v>
      </c>
    </row>
    <row r="6" spans="1:16" ht="24.95" customHeight="1" x14ac:dyDescent="0.15">
      <c r="A6" s="114" t="s">
        <v>14</v>
      </c>
      <c r="B6" s="116" t="s">
        <v>15</v>
      </c>
      <c r="C6" s="116" t="s">
        <v>16</v>
      </c>
      <c r="D6" s="114" t="s">
        <v>17</v>
      </c>
      <c r="E6" s="118" t="s">
        <v>39</v>
      </c>
      <c r="F6" s="114" t="s">
        <v>18</v>
      </c>
      <c r="G6" s="114"/>
      <c r="H6" s="114"/>
      <c r="I6" s="114" t="s">
        <v>19</v>
      </c>
      <c r="J6" s="114"/>
      <c r="K6" s="114"/>
      <c r="L6" s="114" t="s">
        <v>20</v>
      </c>
      <c r="M6" s="114"/>
      <c r="N6" s="114"/>
      <c r="O6" s="116" t="s">
        <v>21</v>
      </c>
      <c r="P6" s="114" t="s">
        <v>22</v>
      </c>
    </row>
    <row r="7" spans="1:16" ht="24.95" customHeight="1" x14ac:dyDescent="0.15">
      <c r="A7" s="114"/>
      <c r="B7" s="114"/>
      <c r="C7" s="116"/>
      <c r="D7" s="114"/>
      <c r="E7" s="120"/>
      <c r="F7" s="8" t="s">
        <v>23</v>
      </c>
      <c r="G7" s="8" t="s">
        <v>24</v>
      </c>
      <c r="H7" s="8" t="s">
        <v>25</v>
      </c>
      <c r="I7" s="8" t="s">
        <v>23</v>
      </c>
      <c r="J7" s="8" t="s">
        <v>24</v>
      </c>
      <c r="K7" s="8" t="s">
        <v>25</v>
      </c>
      <c r="L7" s="8" t="s">
        <v>23</v>
      </c>
      <c r="M7" s="8" t="s">
        <v>24</v>
      </c>
      <c r="N7" s="8" t="s">
        <v>25</v>
      </c>
      <c r="O7" s="116"/>
      <c r="P7" s="114"/>
    </row>
    <row r="8" spans="1:16" ht="27.95" customHeight="1" x14ac:dyDescent="0.15">
      <c r="A8" s="30">
        <v>42828</v>
      </c>
      <c r="B8" s="13"/>
      <c r="C8" s="13" t="s">
        <v>29</v>
      </c>
      <c r="D8" s="17" t="s">
        <v>103</v>
      </c>
      <c r="E8" s="13"/>
      <c r="F8" s="9">
        <v>1</v>
      </c>
      <c r="G8" s="14">
        <v>32940</v>
      </c>
      <c r="H8" s="14">
        <f>G8*F8</f>
        <v>32940</v>
      </c>
      <c r="I8" s="9"/>
      <c r="J8" s="9"/>
      <c r="K8" s="9"/>
      <c r="L8" s="9">
        <f>F8-I8</f>
        <v>1</v>
      </c>
      <c r="M8" s="14">
        <f>G8</f>
        <v>32940</v>
      </c>
      <c r="N8" s="14">
        <f>H8-K8</f>
        <v>32940</v>
      </c>
      <c r="O8" s="9">
        <v>1</v>
      </c>
      <c r="P8" s="13" t="s">
        <v>104</v>
      </c>
    </row>
    <row r="9" spans="1:16" ht="27.95" customHeight="1" x14ac:dyDescent="0.15">
      <c r="A9" s="29"/>
      <c r="B9" s="13"/>
      <c r="C9" s="35"/>
      <c r="D9" s="69"/>
      <c r="E9" s="34"/>
      <c r="F9" s="35"/>
      <c r="G9" s="36"/>
      <c r="H9" s="14"/>
      <c r="I9" s="9"/>
      <c r="J9" s="9"/>
      <c r="K9" s="9"/>
      <c r="L9" s="9"/>
      <c r="M9" s="14"/>
      <c r="N9" s="14"/>
      <c r="O9" s="35"/>
      <c r="P9" s="13"/>
    </row>
    <row r="10" spans="1:16" ht="27.95" customHeight="1" x14ac:dyDescent="0.15">
      <c r="A10" s="38"/>
      <c r="B10" s="22"/>
      <c r="C10" s="35"/>
      <c r="D10" s="63"/>
      <c r="E10" s="13"/>
      <c r="F10" s="9"/>
      <c r="G10" s="14"/>
      <c r="H10" s="14"/>
      <c r="I10" s="9"/>
      <c r="J10" s="9"/>
      <c r="K10" s="9"/>
      <c r="L10" s="9"/>
      <c r="M10" s="14"/>
      <c r="N10" s="14"/>
      <c r="O10" s="9"/>
      <c r="P10" s="13"/>
    </row>
    <row r="11" spans="1:16" ht="27.95" customHeight="1" x14ac:dyDescent="0.15">
      <c r="A11" s="39"/>
      <c r="B11" s="9"/>
      <c r="C11" s="13"/>
      <c r="D11" s="25"/>
      <c r="E11" s="9"/>
      <c r="F11" s="9"/>
      <c r="G11" s="9"/>
      <c r="H11" s="9"/>
      <c r="I11" s="9"/>
      <c r="J11" s="9"/>
      <c r="K11" s="9"/>
      <c r="L11" s="9"/>
      <c r="M11" s="14"/>
      <c r="N11" s="9"/>
      <c r="O11" s="9"/>
      <c r="P11" s="9"/>
    </row>
    <row r="12" spans="1:16" ht="27.95" customHeight="1" x14ac:dyDescent="0.15">
      <c r="A12" s="15"/>
      <c r="B12" s="13"/>
      <c r="C12" s="13"/>
      <c r="D12" s="17"/>
      <c r="E12" s="13"/>
      <c r="F12" s="9"/>
      <c r="G12" s="14"/>
      <c r="H12" s="14"/>
      <c r="I12" s="9"/>
      <c r="J12" s="9"/>
      <c r="K12" s="9"/>
      <c r="L12" s="9"/>
      <c r="M12" s="14"/>
      <c r="N12" s="14"/>
      <c r="O12" s="9"/>
      <c r="P12" s="13"/>
    </row>
    <row r="13" spans="1:16" ht="27.95" customHeight="1" x14ac:dyDescent="0.15">
      <c r="A13" s="15"/>
      <c r="B13" s="9"/>
      <c r="C13" s="13"/>
      <c r="D13" s="17"/>
      <c r="E13" s="13"/>
      <c r="F13" s="9"/>
      <c r="G13" s="14"/>
      <c r="H13" s="14"/>
      <c r="I13" s="9"/>
      <c r="J13" s="9"/>
      <c r="K13" s="9"/>
      <c r="L13" s="9"/>
      <c r="M13" s="14"/>
      <c r="N13" s="14"/>
      <c r="O13" s="9"/>
      <c r="P13" s="13"/>
    </row>
    <row r="14" spans="1:16" ht="27.95" customHeight="1" x14ac:dyDescent="0.15">
      <c r="A14" s="9"/>
      <c r="B14" s="9"/>
      <c r="C14" s="9"/>
      <c r="D14" s="63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ht="27.95" customHeight="1" x14ac:dyDescent="0.15">
      <c r="A15" s="37"/>
      <c r="B15" s="9"/>
      <c r="C15" s="9"/>
      <c r="D15" s="63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</sheetData>
  <mergeCells count="10">
    <mergeCell ref="I6:K6"/>
    <mergeCell ref="L6:N6"/>
    <mergeCell ref="O6:O7"/>
    <mergeCell ref="P6:P7"/>
    <mergeCell ref="A6:A7"/>
    <mergeCell ref="B6:B7"/>
    <mergeCell ref="C6:C7"/>
    <mergeCell ref="D6:D7"/>
    <mergeCell ref="E6:E7"/>
    <mergeCell ref="F6:H6"/>
  </mergeCells>
  <phoneticPr fontId="23"/>
  <pageMargins left="0.51181102362204722" right="0" top="0.70866141732283472" bottom="0.39370078740157483" header="0" footer="0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5"/>
  <sheetViews>
    <sheetView view="pageBreakPreview" zoomScale="82" zoomScaleNormal="100" zoomScaleSheetLayoutView="82" workbookViewId="0">
      <selection activeCell="N17" sqref="N17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5" max="5" width="10.375" customWidth="1"/>
    <col min="6" max="6" width="4.125" customWidth="1"/>
    <col min="7" max="7" width="9.375" customWidth="1"/>
    <col min="8" max="8" width="10.625" customWidth="1"/>
    <col min="9" max="9" width="4.125" customWidth="1"/>
    <col min="10" max="10" width="9.375" customWidth="1"/>
    <col min="11" max="11" width="10.625" customWidth="1"/>
    <col min="12" max="12" width="4.125" customWidth="1"/>
    <col min="13" max="13" width="9.375" customWidth="1"/>
    <col min="14" max="14" width="10.625" customWidth="1"/>
    <col min="15" max="15" width="4.75" customWidth="1"/>
    <col min="16" max="16" width="20.5" customWidth="1"/>
  </cols>
  <sheetData>
    <row r="1" spans="1:16" ht="24.95" customHeight="1" x14ac:dyDescent="0.2">
      <c r="A1" s="1" t="s">
        <v>11</v>
      </c>
      <c r="G1" s="7" t="s">
        <v>51</v>
      </c>
      <c r="P1" t="s">
        <v>52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1" t="s">
        <v>3</v>
      </c>
      <c r="C3" s="10" t="s">
        <v>68</v>
      </c>
      <c r="G3" s="21"/>
      <c r="H3" s="21"/>
      <c r="I3" s="21"/>
      <c r="J3" s="21"/>
    </row>
    <row r="4" spans="1:16" ht="24" customHeight="1" x14ac:dyDescent="0.15">
      <c r="A4" s="6" t="s">
        <v>13</v>
      </c>
      <c r="B4" s="12" t="s">
        <v>8</v>
      </c>
      <c r="C4" s="16" t="s">
        <v>69</v>
      </c>
      <c r="G4" s="21"/>
      <c r="H4" s="21"/>
      <c r="I4" s="21"/>
      <c r="J4" s="21"/>
    </row>
    <row r="5" spans="1:16" ht="24.95" customHeight="1" x14ac:dyDescent="0.15">
      <c r="O5" s="19" t="s">
        <v>33</v>
      </c>
    </row>
    <row r="6" spans="1:16" ht="24.95" customHeight="1" x14ac:dyDescent="0.15">
      <c r="A6" s="114" t="s">
        <v>14</v>
      </c>
      <c r="B6" s="116" t="s">
        <v>15</v>
      </c>
      <c r="C6" s="116" t="s">
        <v>16</v>
      </c>
      <c r="D6" s="114" t="s">
        <v>17</v>
      </c>
      <c r="E6" s="118" t="s">
        <v>39</v>
      </c>
      <c r="F6" s="114" t="s">
        <v>18</v>
      </c>
      <c r="G6" s="114"/>
      <c r="H6" s="114"/>
      <c r="I6" s="114" t="s">
        <v>19</v>
      </c>
      <c r="J6" s="114"/>
      <c r="K6" s="114"/>
      <c r="L6" s="114" t="s">
        <v>20</v>
      </c>
      <c r="M6" s="114"/>
      <c r="N6" s="114"/>
      <c r="O6" s="116" t="s">
        <v>21</v>
      </c>
      <c r="P6" s="114" t="s">
        <v>22</v>
      </c>
    </row>
    <row r="7" spans="1:16" ht="24.95" customHeight="1" x14ac:dyDescent="0.15">
      <c r="A7" s="114"/>
      <c r="B7" s="114"/>
      <c r="C7" s="116"/>
      <c r="D7" s="114"/>
      <c r="E7" s="120"/>
      <c r="F7" s="8" t="s">
        <v>23</v>
      </c>
      <c r="G7" s="8" t="s">
        <v>24</v>
      </c>
      <c r="H7" s="8" t="s">
        <v>25</v>
      </c>
      <c r="I7" s="8" t="s">
        <v>23</v>
      </c>
      <c r="J7" s="8" t="s">
        <v>24</v>
      </c>
      <c r="K7" s="8" t="s">
        <v>25</v>
      </c>
      <c r="L7" s="8" t="s">
        <v>23</v>
      </c>
      <c r="M7" s="8" t="s">
        <v>24</v>
      </c>
      <c r="N7" s="8" t="s">
        <v>25</v>
      </c>
      <c r="O7" s="116"/>
      <c r="P7" s="114"/>
    </row>
    <row r="8" spans="1:16" ht="27.95" customHeight="1" x14ac:dyDescent="0.15">
      <c r="A8" s="30">
        <v>41983</v>
      </c>
      <c r="B8" s="13"/>
      <c r="C8" s="13" t="s">
        <v>29</v>
      </c>
      <c r="D8" s="17" t="s">
        <v>70</v>
      </c>
      <c r="E8" s="13"/>
      <c r="F8" s="9">
        <v>1</v>
      </c>
      <c r="G8" s="14">
        <v>51000</v>
      </c>
      <c r="H8" s="14">
        <f>G8*F8</f>
        <v>51000</v>
      </c>
      <c r="I8" s="9"/>
      <c r="J8" s="9"/>
      <c r="K8" s="9"/>
      <c r="L8" s="9">
        <f>F8-I8</f>
        <v>1</v>
      </c>
      <c r="M8" s="14">
        <f>G8</f>
        <v>51000</v>
      </c>
      <c r="N8" s="14">
        <f>H8-K8</f>
        <v>51000</v>
      </c>
      <c r="O8" s="9">
        <v>1</v>
      </c>
      <c r="P8" s="13" t="s">
        <v>26</v>
      </c>
    </row>
    <row r="9" spans="1:16" ht="27.95" customHeight="1" x14ac:dyDescent="0.15">
      <c r="A9" s="29">
        <v>44131</v>
      </c>
      <c r="B9" s="13"/>
      <c r="C9" s="13" t="s">
        <v>29</v>
      </c>
      <c r="D9" s="69" t="s">
        <v>126</v>
      </c>
      <c r="E9" s="34"/>
      <c r="F9" s="35">
        <v>1</v>
      </c>
      <c r="G9" s="36">
        <v>67100</v>
      </c>
      <c r="H9" s="14">
        <f>F9*G9</f>
        <v>67100</v>
      </c>
      <c r="I9" s="9"/>
      <c r="J9" s="9"/>
      <c r="K9" s="9"/>
      <c r="L9" s="9">
        <f>F9-I9</f>
        <v>1</v>
      </c>
      <c r="M9" s="14">
        <f>G9</f>
        <v>67100</v>
      </c>
      <c r="N9" s="14">
        <f>H9-K9</f>
        <v>67100</v>
      </c>
      <c r="O9" s="35">
        <v>2</v>
      </c>
      <c r="P9" s="13" t="s">
        <v>127</v>
      </c>
    </row>
    <row r="10" spans="1:16" ht="27.95" customHeight="1" x14ac:dyDescent="0.15">
      <c r="A10" s="38"/>
      <c r="B10" s="22"/>
      <c r="C10" s="35"/>
      <c r="D10" s="63"/>
      <c r="E10" s="13"/>
      <c r="F10" s="9"/>
      <c r="G10" s="14"/>
      <c r="H10" s="14"/>
      <c r="I10" s="9"/>
      <c r="J10" s="9"/>
      <c r="K10" s="9"/>
      <c r="L10" s="9"/>
      <c r="M10" s="14"/>
      <c r="N10" s="14"/>
      <c r="O10" s="9"/>
      <c r="P10" s="13"/>
    </row>
    <row r="11" spans="1:16" ht="27.95" customHeight="1" x14ac:dyDescent="0.15">
      <c r="A11" s="39"/>
      <c r="B11" s="9"/>
      <c r="C11" s="13"/>
      <c r="D11" s="25"/>
      <c r="E11" s="9"/>
      <c r="F11" s="9"/>
      <c r="G11" s="9"/>
      <c r="H11" s="9"/>
      <c r="I11" s="9"/>
      <c r="J11" s="9"/>
      <c r="K11" s="9"/>
      <c r="L11" s="9"/>
      <c r="M11" s="14"/>
      <c r="N11" s="9"/>
      <c r="O11" s="9"/>
      <c r="P11" s="9"/>
    </row>
    <row r="12" spans="1:16" ht="27.95" customHeight="1" x14ac:dyDescent="0.15">
      <c r="A12" s="15"/>
      <c r="B12" s="13"/>
      <c r="C12" s="13"/>
      <c r="D12" s="17"/>
      <c r="E12" s="13"/>
      <c r="F12" s="9"/>
      <c r="G12" s="14"/>
      <c r="H12" s="14"/>
      <c r="I12" s="9"/>
      <c r="J12" s="9"/>
      <c r="K12" s="9"/>
      <c r="L12" s="9"/>
      <c r="M12" s="14"/>
      <c r="N12" s="14"/>
      <c r="O12" s="9"/>
      <c r="P12" s="13"/>
    </row>
    <row r="13" spans="1:16" ht="27.95" customHeight="1" x14ac:dyDescent="0.15">
      <c r="A13" s="15"/>
      <c r="B13" s="9"/>
      <c r="C13" s="13"/>
      <c r="D13" s="17"/>
      <c r="E13" s="13"/>
      <c r="F13" s="9"/>
      <c r="G13" s="14"/>
      <c r="H13" s="14"/>
      <c r="I13" s="9"/>
      <c r="J13" s="9"/>
      <c r="K13" s="9"/>
      <c r="L13" s="9"/>
      <c r="M13" s="14"/>
      <c r="N13" s="14"/>
      <c r="O13" s="9"/>
      <c r="P13" s="13"/>
    </row>
    <row r="14" spans="1:16" ht="27.95" customHeight="1" x14ac:dyDescent="0.15">
      <c r="A14" s="9"/>
      <c r="B14" s="9"/>
      <c r="C14" s="9"/>
      <c r="D14" s="63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ht="27.95" customHeight="1" x14ac:dyDescent="0.15">
      <c r="A15" s="37"/>
      <c r="B15" s="9"/>
      <c r="C15" s="9"/>
      <c r="D15" s="63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</sheetData>
  <mergeCells count="10">
    <mergeCell ref="I6:K6"/>
    <mergeCell ref="L6:N6"/>
    <mergeCell ref="O6:O7"/>
    <mergeCell ref="P6:P7"/>
    <mergeCell ref="A6:A7"/>
    <mergeCell ref="B6:B7"/>
    <mergeCell ref="C6:C7"/>
    <mergeCell ref="D6:D7"/>
    <mergeCell ref="E6:E7"/>
    <mergeCell ref="F6:H6"/>
  </mergeCells>
  <phoneticPr fontId="23"/>
  <pageMargins left="0.51181102362204722" right="0" top="0.70866141732283472" bottom="0.39370078740157483" header="0" footer="0"/>
  <pageSetup paperSize="9" scale="85" orientation="landscape" r:id="rId1"/>
  <headerFooter alignWithMargins="0"/>
  <ignoredErrors>
    <ignoredError sqref="M8:M1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3"/>
  <sheetViews>
    <sheetView view="pageBreakPreview" zoomScale="82" zoomScaleNormal="100" zoomScaleSheetLayoutView="82" workbookViewId="0">
      <selection activeCell="N17" sqref="N17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5" max="5" width="10.375" customWidth="1"/>
    <col min="6" max="6" width="4.125" customWidth="1"/>
    <col min="7" max="7" width="9.375" customWidth="1"/>
    <col min="8" max="8" width="10.625" customWidth="1"/>
    <col min="9" max="9" width="4.125" customWidth="1"/>
    <col min="10" max="10" width="9.375" customWidth="1"/>
    <col min="11" max="11" width="10.625" customWidth="1"/>
    <col min="12" max="12" width="4.125" customWidth="1"/>
    <col min="13" max="13" width="9.375" customWidth="1"/>
    <col min="14" max="14" width="10.625" customWidth="1"/>
    <col min="15" max="15" width="4.75" customWidth="1"/>
    <col min="16" max="16" width="20.5" customWidth="1"/>
  </cols>
  <sheetData>
    <row r="1" spans="1:16" ht="24.95" customHeight="1" x14ac:dyDescent="0.2">
      <c r="A1" s="1" t="s">
        <v>11</v>
      </c>
      <c r="G1" s="7" t="s">
        <v>51</v>
      </c>
      <c r="P1" t="s">
        <v>52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1" t="s">
        <v>3</v>
      </c>
      <c r="C3" s="10" t="s">
        <v>78</v>
      </c>
      <c r="G3" s="21"/>
    </row>
    <row r="4" spans="1:16" ht="24" customHeight="1" x14ac:dyDescent="0.15">
      <c r="A4" s="6" t="s">
        <v>13</v>
      </c>
      <c r="B4" s="12" t="s">
        <v>8</v>
      </c>
      <c r="C4" s="16" t="s">
        <v>79</v>
      </c>
      <c r="G4" s="21"/>
      <c r="H4" s="21"/>
      <c r="I4" s="21"/>
      <c r="J4" s="21"/>
    </row>
    <row r="5" spans="1:16" ht="24.95" customHeight="1" x14ac:dyDescent="0.15">
      <c r="O5" s="19" t="s">
        <v>32</v>
      </c>
    </row>
    <row r="6" spans="1:16" ht="24.95" customHeight="1" x14ac:dyDescent="0.15">
      <c r="A6" s="114" t="s">
        <v>14</v>
      </c>
      <c r="B6" s="116" t="s">
        <v>15</v>
      </c>
      <c r="C6" s="116" t="s">
        <v>16</v>
      </c>
      <c r="D6" s="114" t="s">
        <v>17</v>
      </c>
      <c r="E6" s="118" t="s">
        <v>39</v>
      </c>
      <c r="F6" s="114" t="s">
        <v>18</v>
      </c>
      <c r="G6" s="114"/>
      <c r="H6" s="114"/>
      <c r="I6" s="114" t="s">
        <v>19</v>
      </c>
      <c r="J6" s="114"/>
      <c r="K6" s="114"/>
      <c r="L6" s="114" t="s">
        <v>20</v>
      </c>
      <c r="M6" s="114"/>
      <c r="N6" s="114"/>
      <c r="O6" s="116" t="s">
        <v>21</v>
      </c>
      <c r="P6" s="114" t="s">
        <v>22</v>
      </c>
    </row>
    <row r="7" spans="1:16" ht="24.95" customHeight="1" x14ac:dyDescent="0.15">
      <c r="A7" s="115"/>
      <c r="B7" s="115"/>
      <c r="C7" s="117"/>
      <c r="D7" s="115"/>
      <c r="E7" s="119"/>
      <c r="F7" s="26" t="s">
        <v>23</v>
      </c>
      <c r="G7" s="26" t="s">
        <v>24</v>
      </c>
      <c r="H7" s="26" t="s">
        <v>25</v>
      </c>
      <c r="I7" s="26" t="s">
        <v>23</v>
      </c>
      <c r="J7" s="26" t="s">
        <v>24</v>
      </c>
      <c r="K7" s="26" t="s">
        <v>25</v>
      </c>
      <c r="L7" s="26" t="s">
        <v>23</v>
      </c>
      <c r="M7" s="26" t="s">
        <v>24</v>
      </c>
      <c r="N7" s="26" t="s">
        <v>25</v>
      </c>
      <c r="O7" s="117"/>
      <c r="P7" s="115"/>
    </row>
    <row r="8" spans="1:16" ht="27.95" customHeight="1" x14ac:dyDescent="0.15">
      <c r="A8" s="15">
        <v>42173</v>
      </c>
      <c r="B8" s="13"/>
      <c r="C8" s="9" t="s">
        <v>34</v>
      </c>
      <c r="D8" s="17" t="s">
        <v>76</v>
      </c>
      <c r="E8" s="13"/>
      <c r="F8" s="9">
        <v>1</v>
      </c>
      <c r="G8" s="14">
        <v>22590</v>
      </c>
      <c r="H8" s="14">
        <f>F8*G8</f>
        <v>22590</v>
      </c>
      <c r="I8" s="9"/>
      <c r="J8" s="9"/>
      <c r="K8" s="9"/>
      <c r="L8" s="9">
        <f>F8</f>
        <v>1</v>
      </c>
      <c r="M8" s="43">
        <f>G8</f>
        <v>22590</v>
      </c>
      <c r="N8" s="43">
        <f>H8</f>
        <v>22590</v>
      </c>
      <c r="O8" s="9">
        <v>1</v>
      </c>
      <c r="P8" s="13" t="s">
        <v>77</v>
      </c>
    </row>
    <row r="9" spans="1:16" ht="27.95" customHeight="1" x14ac:dyDescent="0.15">
      <c r="A9" s="38">
        <v>44246</v>
      </c>
      <c r="B9" s="22"/>
      <c r="C9" s="22" t="s">
        <v>123</v>
      </c>
      <c r="D9" s="25" t="s">
        <v>124</v>
      </c>
      <c r="E9" s="25"/>
      <c r="F9" s="23">
        <v>1</v>
      </c>
      <c r="G9" s="20">
        <v>15000</v>
      </c>
      <c r="H9" s="14">
        <f>F9*G9</f>
        <v>15000</v>
      </c>
      <c r="I9" s="23"/>
      <c r="J9" s="23"/>
      <c r="K9" s="23"/>
      <c r="L9" s="23">
        <v>1</v>
      </c>
      <c r="M9" s="43">
        <f>G9</f>
        <v>15000</v>
      </c>
      <c r="N9" s="20">
        <f>L9*M9</f>
        <v>15000</v>
      </c>
      <c r="O9" s="23">
        <v>2</v>
      </c>
      <c r="P9" s="13" t="s">
        <v>77</v>
      </c>
    </row>
    <row r="10" spans="1:16" ht="27.95" customHeight="1" x14ac:dyDescent="0.15">
      <c r="A10" s="38"/>
      <c r="B10" s="32"/>
      <c r="C10" s="23"/>
      <c r="D10" s="25"/>
      <c r="E10" s="22"/>
      <c r="F10" s="23"/>
      <c r="G10" s="20"/>
      <c r="H10" s="20"/>
      <c r="I10" s="23"/>
      <c r="J10" s="23"/>
      <c r="K10" s="23"/>
      <c r="L10" s="23"/>
      <c r="M10" s="23"/>
      <c r="N10" s="20"/>
      <c r="O10" s="23"/>
      <c r="P10" s="22"/>
    </row>
    <row r="11" spans="1:16" ht="27.95" customHeight="1" x14ac:dyDescent="0.15">
      <c r="A11" s="15"/>
      <c r="B11" s="32"/>
      <c r="C11" s="9"/>
      <c r="D11" s="17"/>
      <c r="E11" s="13"/>
      <c r="F11" s="9"/>
      <c r="G11" s="14"/>
      <c r="H11" s="14"/>
      <c r="I11" s="9"/>
      <c r="J11" s="9"/>
      <c r="K11" s="9"/>
      <c r="L11" s="9"/>
      <c r="M11" s="9"/>
      <c r="N11" s="14"/>
      <c r="O11" s="9"/>
      <c r="P11" s="13"/>
    </row>
    <row r="12" spans="1:16" ht="27.95" customHeight="1" x14ac:dyDescent="0.15">
      <c r="A12" s="42"/>
      <c r="B12" s="9"/>
      <c r="C12" s="9"/>
      <c r="D12" s="63"/>
      <c r="E12" s="9"/>
      <c r="F12" s="9"/>
      <c r="G12" s="44"/>
      <c r="H12" s="14"/>
      <c r="I12" s="9"/>
      <c r="J12" s="9"/>
      <c r="K12" s="9"/>
      <c r="L12" s="9"/>
      <c r="M12" s="44"/>
      <c r="N12" s="14"/>
      <c r="O12" s="9"/>
      <c r="P12" s="13"/>
    </row>
    <row r="13" spans="1:16" ht="27.95" customHeight="1" x14ac:dyDescent="0.15">
      <c r="A13" s="9"/>
      <c r="B13" s="9"/>
      <c r="C13" s="9"/>
      <c r="D13" s="63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</sheetData>
  <mergeCells count="10">
    <mergeCell ref="I6:K6"/>
    <mergeCell ref="L6:N6"/>
    <mergeCell ref="O6:O7"/>
    <mergeCell ref="P6:P7"/>
    <mergeCell ref="A6:A7"/>
    <mergeCell ref="B6:B7"/>
    <mergeCell ref="C6:C7"/>
    <mergeCell ref="D6:D7"/>
    <mergeCell ref="E6:E7"/>
    <mergeCell ref="F6:H6"/>
  </mergeCells>
  <phoneticPr fontId="23"/>
  <pageMargins left="0.51181102362204722" right="0" top="0.70866141732283472" bottom="0.39370078740157483" header="0" footer="0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2"/>
  <sheetViews>
    <sheetView view="pageBreakPreview" zoomScale="82" zoomScaleNormal="100" zoomScaleSheetLayoutView="82" workbookViewId="0">
      <selection activeCell="N17" sqref="N17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5" max="5" width="10.375" customWidth="1"/>
    <col min="6" max="6" width="4.125" customWidth="1"/>
    <col min="7" max="7" width="9.375" customWidth="1"/>
    <col min="8" max="8" width="10.625" customWidth="1"/>
    <col min="9" max="9" width="4.125" customWidth="1"/>
    <col min="10" max="10" width="9.375" customWidth="1"/>
    <col min="11" max="11" width="10.625" customWidth="1"/>
    <col min="12" max="12" width="4.125" customWidth="1"/>
    <col min="13" max="13" width="9.375" customWidth="1"/>
    <col min="14" max="14" width="10.625" customWidth="1"/>
    <col min="15" max="15" width="4.75" customWidth="1"/>
    <col min="16" max="16" width="20.5" customWidth="1"/>
  </cols>
  <sheetData>
    <row r="1" spans="1:16" ht="24.95" customHeight="1" x14ac:dyDescent="0.2">
      <c r="A1" s="1" t="s">
        <v>11</v>
      </c>
      <c r="G1" s="7" t="s">
        <v>51</v>
      </c>
      <c r="P1" t="s">
        <v>52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1" t="s">
        <v>3</v>
      </c>
      <c r="C3" s="10" t="s">
        <v>95</v>
      </c>
      <c r="G3" s="21"/>
    </row>
    <row r="4" spans="1:16" ht="24" customHeight="1" x14ac:dyDescent="0.15">
      <c r="A4" s="6" t="s">
        <v>13</v>
      </c>
      <c r="B4" s="12" t="s">
        <v>8</v>
      </c>
      <c r="C4" s="16" t="s">
        <v>96</v>
      </c>
      <c r="G4" s="21"/>
      <c r="H4" s="21"/>
      <c r="I4" s="21"/>
      <c r="J4" s="21"/>
    </row>
    <row r="5" spans="1:16" ht="24.95" customHeight="1" x14ac:dyDescent="0.15">
      <c r="O5" s="19" t="s">
        <v>32</v>
      </c>
    </row>
    <row r="6" spans="1:16" ht="24.95" customHeight="1" x14ac:dyDescent="0.15">
      <c r="A6" s="114" t="s">
        <v>14</v>
      </c>
      <c r="B6" s="116" t="s">
        <v>15</v>
      </c>
      <c r="C6" s="116" t="s">
        <v>16</v>
      </c>
      <c r="D6" s="114" t="s">
        <v>17</v>
      </c>
      <c r="E6" s="118" t="s">
        <v>39</v>
      </c>
      <c r="F6" s="114" t="s">
        <v>18</v>
      </c>
      <c r="G6" s="114"/>
      <c r="H6" s="114"/>
      <c r="I6" s="114" t="s">
        <v>19</v>
      </c>
      <c r="J6" s="114"/>
      <c r="K6" s="114"/>
      <c r="L6" s="114" t="s">
        <v>20</v>
      </c>
      <c r="M6" s="114"/>
      <c r="N6" s="114"/>
      <c r="O6" s="116" t="s">
        <v>21</v>
      </c>
      <c r="P6" s="114" t="s">
        <v>22</v>
      </c>
    </row>
    <row r="7" spans="1:16" ht="24.95" customHeight="1" x14ac:dyDescent="0.15">
      <c r="A7" s="115"/>
      <c r="B7" s="115"/>
      <c r="C7" s="117"/>
      <c r="D7" s="115"/>
      <c r="E7" s="119"/>
      <c r="F7" s="26" t="s">
        <v>23</v>
      </c>
      <c r="G7" s="26" t="s">
        <v>24</v>
      </c>
      <c r="H7" s="26" t="s">
        <v>25</v>
      </c>
      <c r="I7" s="26" t="s">
        <v>23</v>
      </c>
      <c r="J7" s="26" t="s">
        <v>24</v>
      </c>
      <c r="K7" s="26" t="s">
        <v>25</v>
      </c>
      <c r="L7" s="26" t="s">
        <v>23</v>
      </c>
      <c r="M7" s="26" t="s">
        <v>24</v>
      </c>
      <c r="N7" s="26" t="s">
        <v>25</v>
      </c>
      <c r="O7" s="117"/>
      <c r="P7" s="115"/>
    </row>
    <row r="8" spans="1:16" ht="27.95" customHeight="1" x14ac:dyDescent="0.15">
      <c r="A8" s="15">
        <v>42538</v>
      </c>
      <c r="B8" s="52"/>
      <c r="C8" s="50" t="s">
        <v>34</v>
      </c>
      <c r="D8" s="58" t="s">
        <v>97</v>
      </c>
      <c r="E8" s="52"/>
      <c r="F8" s="50">
        <v>1</v>
      </c>
      <c r="G8" s="51">
        <v>29160</v>
      </c>
      <c r="H8" s="51">
        <f>F8*G8</f>
        <v>29160</v>
      </c>
      <c r="I8" s="50">
        <v>1</v>
      </c>
      <c r="J8" s="50">
        <v>29160</v>
      </c>
      <c r="K8" s="50">
        <v>29160</v>
      </c>
      <c r="L8" s="50">
        <v>0</v>
      </c>
      <c r="M8" s="57">
        <v>0</v>
      </c>
      <c r="N8" s="57">
        <f>H8-K8</f>
        <v>0</v>
      </c>
      <c r="O8" s="50">
        <v>1</v>
      </c>
      <c r="P8" s="58" t="s">
        <v>125</v>
      </c>
    </row>
    <row r="9" spans="1:16" ht="27.95" customHeight="1" x14ac:dyDescent="0.15">
      <c r="A9" s="38">
        <v>43350</v>
      </c>
      <c r="B9" s="77"/>
      <c r="C9" s="50" t="s">
        <v>34</v>
      </c>
      <c r="D9" s="58" t="s">
        <v>108</v>
      </c>
      <c r="E9" s="52"/>
      <c r="F9" s="50">
        <v>1</v>
      </c>
      <c r="G9" s="51">
        <v>90612</v>
      </c>
      <c r="H9" s="51">
        <v>90612</v>
      </c>
      <c r="I9" s="50">
        <v>1</v>
      </c>
      <c r="J9" s="50">
        <v>90612</v>
      </c>
      <c r="K9" s="50">
        <v>90612</v>
      </c>
      <c r="L9" s="50">
        <v>0</v>
      </c>
      <c r="M9" s="78">
        <v>0</v>
      </c>
      <c r="N9" s="51">
        <v>0</v>
      </c>
      <c r="O9" s="50">
        <v>2</v>
      </c>
      <c r="P9" s="52" t="s">
        <v>154</v>
      </c>
    </row>
    <row r="10" spans="1:16" ht="27.95" customHeight="1" x14ac:dyDescent="0.15">
      <c r="A10" s="15"/>
      <c r="B10" s="32"/>
      <c r="C10" s="9"/>
      <c r="D10" s="17"/>
      <c r="E10" s="13"/>
      <c r="F10" s="9"/>
      <c r="G10" s="14"/>
      <c r="H10" s="14"/>
      <c r="I10" s="9"/>
      <c r="J10" s="9"/>
      <c r="K10" s="9"/>
      <c r="L10" s="9"/>
      <c r="M10" s="9"/>
      <c r="N10" s="14"/>
      <c r="O10" s="9"/>
      <c r="P10" s="13"/>
    </row>
    <row r="11" spans="1:16" ht="27.95" customHeight="1" x14ac:dyDescent="0.15">
      <c r="A11" s="42"/>
      <c r="B11" s="9"/>
      <c r="C11" s="9"/>
      <c r="D11" s="63"/>
      <c r="E11" s="9"/>
      <c r="F11" s="9"/>
      <c r="G11" s="44"/>
      <c r="H11" s="14"/>
      <c r="I11" s="9"/>
      <c r="J11" s="9"/>
      <c r="K11" s="9"/>
      <c r="L11" s="9"/>
      <c r="M11" s="44"/>
      <c r="N11" s="14"/>
      <c r="O11" s="9"/>
      <c r="P11" s="13"/>
    </row>
    <row r="12" spans="1:16" ht="27.95" customHeight="1" x14ac:dyDescent="0.15">
      <c r="A12" s="9"/>
      <c r="B12" s="9"/>
      <c r="C12" s="9"/>
      <c r="D12" s="63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</sheetData>
  <mergeCells count="10">
    <mergeCell ref="I6:K6"/>
    <mergeCell ref="L6:N6"/>
    <mergeCell ref="O6:O7"/>
    <mergeCell ref="P6:P7"/>
    <mergeCell ref="A6:A7"/>
    <mergeCell ref="B6:B7"/>
    <mergeCell ref="C6:C7"/>
    <mergeCell ref="D6:D7"/>
    <mergeCell ref="E6:E7"/>
    <mergeCell ref="F6:H6"/>
  </mergeCells>
  <phoneticPr fontId="23"/>
  <pageMargins left="0.51181102362204722" right="0" top="0.70866141732283472" bottom="0.39370078740157483" header="0" footer="0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7"/>
  <sheetViews>
    <sheetView view="pageBreakPreview" zoomScale="82" zoomScaleNormal="100" zoomScaleSheetLayoutView="82" workbookViewId="0">
      <selection activeCell="N17" sqref="N17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5" max="5" width="10.375" customWidth="1"/>
    <col min="6" max="6" width="4.125" customWidth="1"/>
    <col min="7" max="7" width="9.375" customWidth="1"/>
    <col min="8" max="8" width="10.625" customWidth="1"/>
    <col min="9" max="9" width="4.125" customWidth="1"/>
    <col min="10" max="10" width="9.375" customWidth="1"/>
    <col min="11" max="11" width="10.625" customWidth="1"/>
    <col min="12" max="12" width="4.125" customWidth="1"/>
    <col min="13" max="13" width="9.375" customWidth="1"/>
    <col min="14" max="14" width="10.625" customWidth="1"/>
    <col min="15" max="15" width="4.75" customWidth="1"/>
    <col min="16" max="16" width="20.5" customWidth="1"/>
  </cols>
  <sheetData>
    <row r="1" spans="1:16" ht="24.95" customHeight="1" x14ac:dyDescent="0.2">
      <c r="A1" s="1" t="s">
        <v>11</v>
      </c>
      <c r="G1" s="7" t="s">
        <v>51</v>
      </c>
      <c r="P1" t="s">
        <v>52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1" t="s">
        <v>3</v>
      </c>
      <c r="C3" s="10" t="s">
        <v>30</v>
      </c>
      <c r="G3" s="21"/>
    </row>
    <row r="4" spans="1:16" ht="24" customHeight="1" x14ac:dyDescent="0.15">
      <c r="A4" s="6" t="s">
        <v>13</v>
      </c>
      <c r="B4" s="12" t="s">
        <v>8</v>
      </c>
      <c r="C4" s="18" t="s">
        <v>31</v>
      </c>
      <c r="G4" s="21"/>
      <c r="H4" s="21"/>
      <c r="I4" s="21"/>
      <c r="J4" s="21"/>
    </row>
    <row r="5" spans="1:16" ht="24.95" customHeight="1" x14ac:dyDescent="0.15">
      <c r="O5" s="19" t="s">
        <v>32</v>
      </c>
    </row>
    <row r="6" spans="1:16" ht="24.95" customHeight="1" x14ac:dyDescent="0.15">
      <c r="A6" s="114" t="s">
        <v>14</v>
      </c>
      <c r="B6" s="116" t="s">
        <v>15</v>
      </c>
      <c r="C6" s="116" t="s">
        <v>16</v>
      </c>
      <c r="D6" s="114" t="s">
        <v>17</v>
      </c>
      <c r="E6" s="118" t="s">
        <v>39</v>
      </c>
      <c r="F6" s="114" t="s">
        <v>18</v>
      </c>
      <c r="G6" s="114"/>
      <c r="H6" s="114"/>
      <c r="I6" s="114" t="s">
        <v>19</v>
      </c>
      <c r="J6" s="114"/>
      <c r="K6" s="114"/>
      <c r="L6" s="114" t="s">
        <v>20</v>
      </c>
      <c r="M6" s="114"/>
      <c r="N6" s="114"/>
      <c r="O6" s="116" t="s">
        <v>21</v>
      </c>
      <c r="P6" s="114" t="s">
        <v>22</v>
      </c>
    </row>
    <row r="7" spans="1:16" ht="24.95" customHeight="1" x14ac:dyDescent="0.15">
      <c r="A7" s="115"/>
      <c r="B7" s="115"/>
      <c r="C7" s="117"/>
      <c r="D7" s="115"/>
      <c r="E7" s="119"/>
      <c r="F7" s="26" t="s">
        <v>23</v>
      </c>
      <c r="G7" s="26" t="s">
        <v>24</v>
      </c>
      <c r="H7" s="26" t="s">
        <v>25</v>
      </c>
      <c r="I7" s="26" t="s">
        <v>23</v>
      </c>
      <c r="J7" s="26" t="s">
        <v>24</v>
      </c>
      <c r="K7" s="26" t="s">
        <v>25</v>
      </c>
      <c r="L7" s="26" t="s">
        <v>23</v>
      </c>
      <c r="M7" s="26" t="s">
        <v>24</v>
      </c>
      <c r="N7" s="26" t="s">
        <v>25</v>
      </c>
      <c r="O7" s="117"/>
      <c r="P7" s="115"/>
    </row>
    <row r="8" spans="1:16" ht="27.95" customHeight="1" x14ac:dyDescent="0.15">
      <c r="A8" s="38">
        <v>35866</v>
      </c>
      <c r="B8" s="22"/>
      <c r="C8" s="22" t="s">
        <v>34</v>
      </c>
      <c r="D8" s="25" t="s">
        <v>35</v>
      </c>
      <c r="E8" s="25"/>
      <c r="F8" s="23">
        <v>1</v>
      </c>
      <c r="G8" s="71">
        <v>14500</v>
      </c>
      <c r="H8" s="71">
        <f t="shared" ref="H8:H13" si="0">F8*G8</f>
        <v>14500</v>
      </c>
      <c r="I8" s="23"/>
      <c r="J8" s="23"/>
      <c r="K8" s="23"/>
      <c r="L8" s="23">
        <f>F8-I8</f>
        <v>1</v>
      </c>
      <c r="M8" s="71">
        <f>G8</f>
        <v>14500</v>
      </c>
      <c r="N8" s="72">
        <f t="shared" ref="N8:N13" si="1">H8-K8</f>
        <v>14500</v>
      </c>
      <c r="O8" s="23">
        <v>1</v>
      </c>
      <c r="P8" s="22" t="s">
        <v>26</v>
      </c>
    </row>
    <row r="9" spans="1:16" ht="27.95" customHeight="1" x14ac:dyDescent="0.15">
      <c r="A9" s="38">
        <v>36540</v>
      </c>
      <c r="B9" s="32"/>
      <c r="C9" s="23" t="s">
        <v>34</v>
      </c>
      <c r="D9" s="25" t="s">
        <v>155</v>
      </c>
      <c r="E9" s="22"/>
      <c r="F9" s="23">
        <v>2</v>
      </c>
      <c r="G9" s="71">
        <v>29610</v>
      </c>
      <c r="H9" s="71">
        <f t="shared" si="0"/>
        <v>59220</v>
      </c>
      <c r="I9" s="23"/>
      <c r="J9" s="23"/>
      <c r="K9" s="23"/>
      <c r="L9" s="23">
        <f>F9-I9</f>
        <v>2</v>
      </c>
      <c r="M9" s="71">
        <f>G9</f>
        <v>29610</v>
      </c>
      <c r="N9" s="72">
        <f t="shared" si="1"/>
        <v>59220</v>
      </c>
      <c r="O9" s="23">
        <v>2</v>
      </c>
      <c r="P9" s="22" t="s">
        <v>26</v>
      </c>
    </row>
    <row r="10" spans="1:16" ht="27.95" customHeight="1" x14ac:dyDescent="0.15">
      <c r="A10" s="15">
        <v>40268</v>
      </c>
      <c r="B10" s="32"/>
      <c r="C10" s="9" t="s">
        <v>34</v>
      </c>
      <c r="D10" s="17" t="s">
        <v>43</v>
      </c>
      <c r="E10" s="13"/>
      <c r="F10" s="9">
        <v>2</v>
      </c>
      <c r="G10" s="72">
        <v>90000</v>
      </c>
      <c r="H10" s="72">
        <f t="shared" si="0"/>
        <v>180000</v>
      </c>
      <c r="I10" s="9"/>
      <c r="J10" s="9"/>
      <c r="K10" s="9"/>
      <c r="L10" s="9">
        <v>2</v>
      </c>
      <c r="M10" s="72">
        <v>90000</v>
      </c>
      <c r="N10" s="72">
        <f t="shared" si="1"/>
        <v>180000</v>
      </c>
      <c r="O10" s="9">
        <v>3</v>
      </c>
      <c r="P10" s="13" t="s">
        <v>44</v>
      </c>
    </row>
    <row r="11" spans="1:16" ht="27.95" customHeight="1" x14ac:dyDescent="0.15">
      <c r="A11" s="15">
        <v>41934</v>
      </c>
      <c r="B11" s="9"/>
      <c r="C11" s="9" t="s">
        <v>34</v>
      </c>
      <c r="D11" s="63" t="s">
        <v>63</v>
      </c>
      <c r="E11" s="9"/>
      <c r="F11" s="9">
        <v>1</v>
      </c>
      <c r="G11" s="72">
        <v>47830</v>
      </c>
      <c r="H11" s="72">
        <f t="shared" si="0"/>
        <v>47830</v>
      </c>
      <c r="I11" s="9"/>
      <c r="J11" s="9"/>
      <c r="K11" s="9"/>
      <c r="L11" s="23">
        <f>F11-I11</f>
        <v>1</v>
      </c>
      <c r="M11" s="72">
        <v>47830</v>
      </c>
      <c r="N11" s="72">
        <f t="shared" si="1"/>
        <v>47830</v>
      </c>
      <c r="O11" s="9">
        <v>4</v>
      </c>
      <c r="P11" s="13" t="s">
        <v>64</v>
      </c>
    </row>
    <row r="12" spans="1:16" ht="27.95" customHeight="1" x14ac:dyDescent="0.15">
      <c r="A12" s="15">
        <v>42213</v>
      </c>
      <c r="B12" s="13"/>
      <c r="C12" s="9" t="s">
        <v>34</v>
      </c>
      <c r="D12" s="17" t="s">
        <v>88</v>
      </c>
      <c r="E12" s="27"/>
      <c r="F12" s="9">
        <v>1</v>
      </c>
      <c r="G12" s="72">
        <v>31187</v>
      </c>
      <c r="H12" s="72">
        <f t="shared" si="0"/>
        <v>31187</v>
      </c>
      <c r="I12" s="28"/>
      <c r="J12" s="28"/>
      <c r="K12" s="28"/>
      <c r="L12" s="23">
        <f>F12-I12</f>
        <v>1</v>
      </c>
      <c r="M12" s="72">
        <f>G12</f>
        <v>31187</v>
      </c>
      <c r="N12" s="72">
        <f t="shared" si="1"/>
        <v>31187</v>
      </c>
      <c r="O12" s="9">
        <v>5</v>
      </c>
      <c r="P12" s="13" t="s">
        <v>89</v>
      </c>
    </row>
    <row r="13" spans="1:16" ht="27.95" customHeight="1" x14ac:dyDescent="0.15">
      <c r="A13" s="29">
        <v>43009</v>
      </c>
      <c r="B13" s="13"/>
      <c r="C13" s="9" t="s">
        <v>105</v>
      </c>
      <c r="D13" s="17" t="s">
        <v>106</v>
      </c>
      <c r="E13" s="9"/>
      <c r="F13" s="9">
        <v>1</v>
      </c>
      <c r="G13" s="72">
        <v>28512</v>
      </c>
      <c r="H13" s="72">
        <f t="shared" si="0"/>
        <v>28512</v>
      </c>
      <c r="I13" s="44"/>
      <c r="J13" s="44"/>
      <c r="K13" s="44"/>
      <c r="L13" s="23">
        <f>F13-I13</f>
        <v>1</v>
      </c>
      <c r="M13" s="72">
        <v>28512</v>
      </c>
      <c r="N13" s="72">
        <f t="shared" si="1"/>
        <v>28512</v>
      </c>
      <c r="O13" s="9">
        <v>6</v>
      </c>
      <c r="P13" s="55" t="s">
        <v>107</v>
      </c>
    </row>
    <row r="14" spans="1:16" ht="27.95" customHeight="1" x14ac:dyDescent="0.15">
      <c r="A14" s="15">
        <v>44227</v>
      </c>
      <c r="B14" s="13"/>
      <c r="C14" s="9" t="s">
        <v>34</v>
      </c>
      <c r="D14" s="17" t="s">
        <v>141</v>
      </c>
      <c r="E14" s="27"/>
      <c r="F14" s="9">
        <v>2</v>
      </c>
      <c r="G14" s="72">
        <v>17050</v>
      </c>
      <c r="H14" s="72">
        <f>F14*G14</f>
        <v>34100</v>
      </c>
      <c r="I14" s="28"/>
      <c r="J14" s="28"/>
      <c r="K14" s="28"/>
      <c r="L14" s="9">
        <f>F14</f>
        <v>2</v>
      </c>
      <c r="M14" s="72">
        <f>G14</f>
        <v>17050</v>
      </c>
      <c r="N14" s="72">
        <f>H14-K14</f>
        <v>34100</v>
      </c>
      <c r="O14" s="9">
        <v>7</v>
      </c>
      <c r="P14" s="13" t="s">
        <v>89</v>
      </c>
    </row>
    <row r="15" spans="1:16" ht="27.95" customHeight="1" x14ac:dyDescent="0.15">
      <c r="A15" s="15">
        <v>44592</v>
      </c>
      <c r="B15" s="13"/>
      <c r="C15" s="9" t="s">
        <v>34</v>
      </c>
      <c r="D15" s="17" t="s">
        <v>152</v>
      </c>
      <c r="E15" s="13"/>
      <c r="F15" s="9">
        <v>1</v>
      </c>
      <c r="G15" s="72">
        <v>16640</v>
      </c>
      <c r="H15" s="72">
        <f>F15*G15</f>
        <v>16640</v>
      </c>
      <c r="I15" s="9"/>
      <c r="J15" s="9"/>
      <c r="K15" s="9"/>
      <c r="L15" s="9">
        <f>F15</f>
        <v>1</v>
      </c>
      <c r="M15" s="72">
        <f>G15</f>
        <v>16640</v>
      </c>
      <c r="N15" s="72">
        <f>H15-K15</f>
        <v>16640</v>
      </c>
      <c r="O15" s="9">
        <v>8</v>
      </c>
      <c r="P15" s="13" t="s">
        <v>153</v>
      </c>
    </row>
    <row r="16" spans="1:16" ht="27.95" customHeight="1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ht="27.95" customHeight="1" x14ac:dyDescent="0.15"/>
  </sheetData>
  <mergeCells count="10">
    <mergeCell ref="I6:K6"/>
    <mergeCell ref="L6:N6"/>
    <mergeCell ref="O6:O7"/>
    <mergeCell ref="P6:P7"/>
    <mergeCell ref="A6:A7"/>
    <mergeCell ref="B6:B7"/>
    <mergeCell ref="C6:C7"/>
    <mergeCell ref="D6:D7"/>
    <mergeCell ref="E6:E7"/>
    <mergeCell ref="F6:H6"/>
  </mergeCells>
  <phoneticPr fontId="23"/>
  <pageMargins left="0.51181102362204722" right="0" top="0.70866141732283472" bottom="0.39370078740157483" header="0" footer="0"/>
  <pageSetup paperSize="9" scale="85" orientation="landscape" r:id="rId1"/>
  <headerFooter alignWithMargins="0"/>
  <ignoredErrors>
    <ignoredError sqref="M8:M9 M1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"/>
  <sheetViews>
    <sheetView view="pageBreakPreview" zoomScale="82" zoomScaleNormal="100" zoomScaleSheetLayoutView="82" workbookViewId="0">
      <selection activeCell="N17" sqref="N17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5" max="5" width="10.375" customWidth="1"/>
    <col min="6" max="6" width="4.125" customWidth="1"/>
    <col min="7" max="7" width="9.375" customWidth="1"/>
    <col min="8" max="8" width="10.625" customWidth="1"/>
    <col min="9" max="9" width="4.125" customWidth="1"/>
    <col min="10" max="10" width="9.375" customWidth="1"/>
    <col min="11" max="11" width="10.625" customWidth="1"/>
    <col min="12" max="12" width="4.125" customWidth="1"/>
    <col min="13" max="13" width="9.375" customWidth="1"/>
    <col min="14" max="14" width="10.625" customWidth="1"/>
    <col min="15" max="15" width="4.75" customWidth="1"/>
    <col min="16" max="16" width="20.5" customWidth="1"/>
  </cols>
  <sheetData>
    <row r="1" spans="1:16" ht="24.95" customHeight="1" x14ac:dyDescent="0.2">
      <c r="A1" s="1" t="s">
        <v>11</v>
      </c>
      <c r="G1" s="7" t="s">
        <v>51</v>
      </c>
      <c r="P1" t="s">
        <v>52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1" t="s">
        <v>80</v>
      </c>
      <c r="C3" s="46">
        <v>-99</v>
      </c>
      <c r="G3" s="21"/>
    </row>
    <row r="4" spans="1:16" ht="24" customHeight="1" x14ac:dyDescent="0.15">
      <c r="A4" s="6" t="s">
        <v>13</v>
      </c>
      <c r="B4" s="12" t="s">
        <v>81</v>
      </c>
      <c r="C4" s="47" t="s">
        <v>82</v>
      </c>
      <c r="G4" s="21"/>
      <c r="H4" s="21"/>
      <c r="I4" s="21"/>
      <c r="J4" s="21"/>
    </row>
    <row r="5" spans="1:16" ht="24.95" customHeight="1" x14ac:dyDescent="0.15">
      <c r="O5" s="19" t="s">
        <v>32</v>
      </c>
    </row>
    <row r="6" spans="1:16" ht="24.95" customHeight="1" x14ac:dyDescent="0.15">
      <c r="A6" s="114" t="s">
        <v>14</v>
      </c>
      <c r="B6" s="116" t="s">
        <v>15</v>
      </c>
      <c r="C6" s="116" t="s">
        <v>16</v>
      </c>
      <c r="D6" s="114" t="s">
        <v>17</v>
      </c>
      <c r="E6" s="118" t="s">
        <v>39</v>
      </c>
      <c r="F6" s="114" t="s">
        <v>18</v>
      </c>
      <c r="G6" s="114"/>
      <c r="H6" s="114"/>
      <c r="I6" s="114" t="s">
        <v>19</v>
      </c>
      <c r="J6" s="114"/>
      <c r="K6" s="114"/>
      <c r="L6" s="114" t="s">
        <v>20</v>
      </c>
      <c r="M6" s="114"/>
      <c r="N6" s="114"/>
      <c r="O6" s="116" t="s">
        <v>21</v>
      </c>
      <c r="P6" s="114" t="s">
        <v>22</v>
      </c>
    </row>
    <row r="7" spans="1:16" ht="24.95" customHeight="1" x14ac:dyDescent="0.15">
      <c r="A7" s="115"/>
      <c r="B7" s="115"/>
      <c r="C7" s="117"/>
      <c r="D7" s="115"/>
      <c r="E7" s="119"/>
      <c r="F7" s="26" t="s">
        <v>23</v>
      </c>
      <c r="G7" s="26" t="s">
        <v>24</v>
      </c>
      <c r="H7" s="26" t="s">
        <v>25</v>
      </c>
      <c r="I7" s="26" t="s">
        <v>23</v>
      </c>
      <c r="J7" s="26" t="s">
        <v>24</v>
      </c>
      <c r="K7" s="26" t="s">
        <v>25</v>
      </c>
      <c r="L7" s="26" t="s">
        <v>23</v>
      </c>
      <c r="M7" s="26" t="s">
        <v>24</v>
      </c>
      <c r="N7" s="26" t="s">
        <v>25</v>
      </c>
      <c r="O7" s="117"/>
      <c r="P7" s="115"/>
    </row>
    <row r="8" spans="1:16" ht="27.95" customHeight="1" x14ac:dyDescent="0.15">
      <c r="A8" s="15">
        <v>42173</v>
      </c>
      <c r="B8" s="13"/>
      <c r="C8" s="9" t="s">
        <v>34</v>
      </c>
      <c r="D8" s="17" t="s">
        <v>84</v>
      </c>
      <c r="E8" s="13"/>
      <c r="F8" s="9">
        <v>1</v>
      </c>
      <c r="G8" s="14">
        <v>22200</v>
      </c>
      <c r="H8" s="14">
        <f>F8*G8</f>
        <v>22200</v>
      </c>
      <c r="I8" s="9"/>
      <c r="J8" s="9"/>
      <c r="K8" s="9"/>
      <c r="L8" s="9">
        <f>F8</f>
        <v>1</v>
      </c>
      <c r="M8" s="43">
        <f>G8</f>
        <v>22200</v>
      </c>
      <c r="N8" s="43">
        <f>H8</f>
        <v>22200</v>
      </c>
      <c r="O8" s="9">
        <v>1</v>
      </c>
      <c r="P8" s="13" t="s">
        <v>83</v>
      </c>
    </row>
    <row r="9" spans="1:16" ht="27.95" customHeight="1" x14ac:dyDescent="0.15">
      <c r="A9" s="15">
        <v>44146</v>
      </c>
      <c r="B9" s="22"/>
      <c r="C9" s="9" t="s">
        <v>34</v>
      </c>
      <c r="D9" s="25" t="s">
        <v>122</v>
      </c>
      <c r="E9" s="25"/>
      <c r="F9" s="23">
        <v>1</v>
      </c>
      <c r="G9" s="20">
        <v>20790</v>
      </c>
      <c r="H9" s="14">
        <f>F9*G9</f>
        <v>20790</v>
      </c>
      <c r="I9" s="23"/>
      <c r="J9" s="23"/>
      <c r="K9" s="23"/>
      <c r="L9" s="23">
        <v>1</v>
      </c>
      <c r="M9" s="43">
        <f>G9</f>
        <v>20790</v>
      </c>
      <c r="N9" s="20">
        <f>L9*M9</f>
        <v>20790</v>
      </c>
      <c r="O9" s="23">
        <v>2</v>
      </c>
      <c r="P9" s="13" t="s">
        <v>26</v>
      </c>
    </row>
    <row r="10" spans="1:16" ht="27.95" customHeight="1" x14ac:dyDescent="0.15">
      <c r="A10" s="42">
        <v>44316</v>
      </c>
      <c r="B10" s="13"/>
      <c r="C10" s="9" t="s">
        <v>34</v>
      </c>
      <c r="D10" s="17" t="s">
        <v>168</v>
      </c>
      <c r="E10" s="13"/>
      <c r="F10" s="9">
        <v>1</v>
      </c>
      <c r="G10" s="14">
        <v>47900</v>
      </c>
      <c r="H10" s="14">
        <f>F10*G10</f>
        <v>47900</v>
      </c>
      <c r="I10" s="23"/>
      <c r="J10" s="23"/>
      <c r="K10" s="23"/>
      <c r="L10" s="23">
        <v>1</v>
      </c>
      <c r="M10" s="43">
        <f>G10</f>
        <v>47900</v>
      </c>
      <c r="N10" s="20">
        <f>L10*M10</f>
        <v>47900</v>
      </c>
      <c r="O10" s="23">
        <v>3</v>
      </c>
      <c r="P10" s="22" t="s">
        <v>167</v>
      </c>
    </row>
    <row r="11" spans="1:16" ht="27.95" customHeight="1" x14ac:dyDescent="0.15">
      <c r="A11" s="15"/>
      <c r="B11" s="32"/>
      <c r="C11" s="9"/>
      <c r="D11" s="17"/>
      <c r="E11" s="13"/>
      <c r="F11" s="9"/>
      <c r="G11" s="14"/>
      <c r="H11" s="14"/>
      <c r="I11" s="9"/>
      <c r="J11" s="9"/>
      <c r="K11" s="9"/>
      <c r="L11" s="9"/>
      <c r="M11" s="9"/>
      <c r="N11" s="14"/>
      <c r="O11" s="9"/>
      <c r="P11" s="13"/>
    </row>
    <row r="12" spans="1:16" ht="27.95" customHeight="1" x14ac:dyDescent="0.15">
      <c r="A12" s="42"/>
      <c r="B12" s="9"/>
      <c r="C12" s="9"/>
      <c r="D12" s="63"/>
      <c r="E12" s="9"/>
      <c r="F12" s="9"/>
      <c r="G12" s="44"/>
      <c r="H12" s="14"/>
      <c r="I12" s="9"/>
      <c r="J12" s="9"/>
      <c r="K12" s="9"/>
      <c r="L12" s="9"/>
      <c r="M12" s="44"/>
      <c r="N12" s="14"/>
      <c r="O12" s="9"/>
      <c r="P12" s="13"/>
    </row>
    <row r="13" spans="1:16" ht="27.95" customHeight="1" x14ac:dyDescent="0.15">
      <c r="A13" s="9"/>
      <c r="B13" s="9"/>
      <c r="C13" s="9"/>
      <c r="D13" s="63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</sheetData>
  <mergeCells count="10">
    <mergeCell ref="I6:K6"/>
    <mergeCell ref="L6:N6"/>
    <mergeCell ref="O6:O7"/>
    <mergeCell ref="P6:P7"/>
    <mergeCell ref="A6:A7"/>
    <mergeCell ref="B6:B7"/>
    <mergeCell ref="C6:C7"/>
    <mergeCell ref="D6:D7"/>
    <mergeCell ref="E6:E7"/>
    <mergeCell ref="F6:H6"/>
  </mergeCells>
  <phoneticPr fontId="23"/>
  <pageMargins left="0.51181102362204722" right="0" top="0.70866141732283472" bottom="0.39370078740157483" header="0" footer="0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8</vt:i4>
      </vt:variant>
    </vt:vector>
  </HeadingPairs>
  <TitlesOfParts>
    <vt:vector size="26" baseType="lpstr">
      <vt:lpstr>0104</vt:lpstr>
      <vt:lpstr>0101</vt:lpstr>
      <vt:lpstr>0105</vt:lpstr>
      <vt:lpstr>0108</vt:lpstr>
      <vt:lpstr>0110</vt:lpstr>
      <vt:lpstr>0112</vt:lpstr>
      <vt:lpstr>0114</vt:lpstr>
      <vt:lpstr>0199 </vt:lpstr>
      <vt:lpstr>0399</vt:lpstr>
      <vt:lpstr>0501</vt:lpstr>
      <vt:lpstr>0502</vt:lpstr>
      <vt:lpstr>0503</vt:lpstr>
      <vt:lpstr>0505</vt:lpstr>
      <vt:lpstr>1001</vt:lpstr>
      <vt:lpstr>0104(2)</vt:lpstr>
      <vt:lpstr>0105(2)</vt:lpstr>
      <vt:lpstr>0501(2)</vt:lpstr>
      <vt:lpstr>0503(2)</vt:lpstr>
      <vt:lpstr>'0101'!Print_Area</vt:lpstr>
      <vt:lpstr>'0104'!Print_Area</vt:lpstr>
      <vt:lpstr>'0105'!Print_Area</vt:lpstr>
      <vt:lpstr>'0108'!Print_Area</vt:lpstr>
      <vt:lpstr>'0110'!Print_Area</vt:lpstr>
      <vt:lpstr>'0199 '!Print_Area</vt:lpstr>
      <vt:lpstr>'0503'!Print_Area</vt:lpstr>
      <vt:lpstr>'1001'!Print_Area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大竹 遥</dc:creator>
  <cp:keywords/>
  <dc:description/>
  <cp:lastModifiedBy>大竹 遥</cp:lastModifiedBy>
  <cp:lastPrinted>2023-09-28T05:39:17Z</cp:lastPrinted>
  <dcterms:created xsi:type="dcterms:W3CDTF">2000-04-04T04:48:40Z</dcterms:created>
  <dcterms:modified xsi:type="dcterms:W3CDTF">2024-12-05T11:29:15Z</dcterms:modified>
  <cp:category/>
</cp:coreProperties>
</file>